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 codeName="{21656B06-1B9B-AA78-C99D-37B55691406E}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Mac\Dropbox\"/>
    </mc:Choice>
  </mc:AlternateContent>
  <bookViews>
    <workbookView xWindow="-360" yWindow="0" windowWidth="2295" windowHeight="0" tabRatio="812" activeTab="1"/>
  </bookViews>
  <sheets>
    <sheet name="設定" sheetId="154" r:id="rId1"/>
    <sheet name="task" sheetId="146" r:id="rId2"/>
  </sheets>
  <calcPr calcId="171027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26" i="146" l="1"/>
  <c r="H26" i="146"/>
  <c r="I26" i="146" s="1"/>
  <c r="A25" i="146"/>
  <c r="H25" i="146"/>
  <c r="I25" i="146" s="1"/>
  <c r="A23" i="146"/>
  <c r="H23" i="146"/>
  <c r="I23" i="146" s="1"/>
  <c r="A24" i="146" l="1"/>
  <c r="H24" i="146"/>
  <c r="I24" i="146" s="1"/>
  <c r="A36" i="146"/>
  <c r="H36" i="146"/>
  <c r="I36" i="146" s="1"/>
  <c r="A33" i="146"/>
  <c r="H33" i="146"/>
  <c r="I33" i="146" s="1"/>
  <c r="A31" i="146"/>
  <c r="H31" i="146"/>
  <c r="I31" i="146" s="1"/>
  <c r="A12" i="146"/>
  <c r="H12" i="146"/>
  <c r="I12" i="146" s="1"/>
  <c r="A30" i="146"/>
  <c r="H30" i="146"/>
  <c r="I30" i="146" s="1"/>
  <c r="A28" i="146"/>
  <c r="H28" i="146"/>
  <c r="I28" i="146" s="1"/>
  <c r="A11" i="146"/>
  <c r="H11" i="146"/>
  <c r="I11" i="146" s="1"/>
  <c r="A977" i="146"/>
  <c r="H977" i="146"/>
  <c r="I977" i="146" s="1"/>
  <c r="A984" i="146"/>
  <c r="H984" i="146"/>
  <c r="I984" i="146" s="1"/>
  <c r="A983" i="146"/>
  <c r="H983" i="146"/>
  <c r="I983" i="146" s="1"/>
  <c r="A981" i="146"/>
  <c r="H981" i="146"/>
  <c r="I981" i="146" s="1"/>
  <c r="A978" i="146"/>
  <c r="H978" i="146"/>
  <c r="I978" i="146" s="1"/>
  <c r="A979" i="146"/>
  <c r="H979" i="146"/>
  <c r="I979" i="146" s="1"/>
  <c r="A974" i="146"/>
  <c r="H974" i="146"/>
  <c r="I974" i="146" s="1"/>
  <c r="A973" i="146"/>
  <c r="H973" i="146"/>
  <c r="I973" i="146" s="1"/>
  <c r="A970" i="146"/>
  <c r="H970" i="146"/>
  <c r="I970" i="146" s="1"/>
  <c r="A10" i="146"/>
  <c r="H10" i="146"/>
  <c r="I10" i="146" s="1"/>
  <c r="A985" i="146"/>
  <c r="H985" i="146"/>
  <c r="I985" i="146" s="1"/>
  <c r="A35" i="146"/>
  <c r="H35" i="146"/>
  <c r="I35" i="146" s="1"/>
  <c r="A34" i="146"/>
  <c r="H34" i="146"/>
  <c r="I34" i="146" s="1"/>
  <c r="A21" i="146"/>
  <c r="H21" i="146"/>
  <c r="I21" i="146" s="1"/>
  <c r="A965" i="146"/>
  <c r="H965" i="146"/>
  <c r="I965" i="146" s="1"/>
  <c r="A982" i="146"/>
  <c r="H982" i="146"/>
  <c r="I982" i="146" s="1"/>
  <c r="A32" i="146"/>
  <c r="H32" i="146"/>
  <c r="I32" i="146" s="1"/>
  <c r="A980" i="146" l="1"/>
  <c r="H980" i="146"/>
  <c r="I980" i="146" s="1"/>
  <c r="A975" i="146"/>
  <c r="H975" i="146"/>
  <c r="I975" i="146" s="1"/>
  <c r="A976" i="146"/>
  <c r="H976" i="146"/>
  <c r="I976" i="146" s="1"/>
  <c r="A29" i="146"/>
  <c r="H29" i="146"/>
  <c r="I29" i="146" s="1"/>
  <c r="A972" i="146"/>
  <c r="H972" i="146"/>
  <c r="I972" i="146" s="1"/>
  <c r="A13" i="146"/>
  <c r="H13" i="146"/>
  <c r="I13" i="146" s="1"/>
  <c r="A971" i="146" l="1"/>
  <c r="H971" i="146"/>
  <c r="I971" i="146" s="1"/>
  <c r="A953" i="146"/>
  <c r="H953" i="146"/>
  <c r="I953" i="146" s="1"/>
  <c r="A955" i="146"/>
  <c r="H955" i="146"/>
  <c r="I955" i="146" s="1"/>
  <c r="A960" i="146"/>
  <c r="H960" i="146"/>
  <c r="I960" i="146" s="1"/>
  <c r="A958" i="146"/>
  <c r="H958" i="146"/>
  <c r="I958" i="146" s="1"/>
  <c r="A969" i="146"/>
  <c r="H969" i="146"/>
  <c r="I969" i="146" s="1"/>
  <c r="A968" i="146"/>
  <c r="H968" i="146"/>
  <c r="I968" i="146" s="1"/>
  <c r="A967" i="146"/>
  <c r="H967" i="146"/>
  <c r="I967" i="146" s="1"/>
  <c r="A966" i="146"/>
  <c r="H966" i="146"/>
  <c r="I966" i="146" s="1"/>
  <c r="A963" i="146"/>
  <c r="H963" i="146"/>
  <c r="I963" i="146" s="1"/>
  <c r="A961" i="146"/>
  <c r="H961" i="146"/>
  <c r="I961" i="146" s="1"/>
  <c r="A959" i="146"/>
  <c r="H959" i="146"/>
  <c r="I959" i="146" s="1"/>
  <c r="A944" i="146"/>
  <c r="H944" i="146"/>
  <c r="I944" i="146" s="1"/>
  <c r="A942" i="146"/>
  <c r="H942" i="146"/>
  <c r="I942" i="146" s="1"/>
  <c r="A957" i="146"/>
  <c r="H957" i="146"/>
  <c r="I957" i="146" s="1"/>
  <c r="A954" i="146"/>
  <c r="H954" i="146"/>
  <c r="I954" i="146" s="1"/>
  <c r="A951" i="146"/>
  <c r="H951" i="146"/>
  <c r="I951" i="146" s="1"/>
  <c r="A935" i="146"/>
  <c r="H935" i="146"/>
  <c r="I935" i="146" s="1"/>
  <c r="A946" i="146"/>
  <c r="H946" i="146"/>
  <c r="I946" i="146" s="1"/>
  <c r="A945" i="146"/>
  <c r="H945" i="146"/>
  <c r="I945" i="146" s="1"/>
  <c r="A938" i="146"/>
  <c r="H938" i="146"/>
  <c r="I938" i="146" s="1"/>
  <c r="A936" i="146"/>
  <c r="H936" i="146"/>
  <c r="I936" i="146" s="1"/>
  <c r="A932" i="146"/>
  <c r="H932" i="146"/>
  <c r="I932" i="146" s="1"/>
  <c r="A950" i="146"/>
  <c r="H950" i="146"/>
  <c r="I950" i="146" s="1"/>
  <c r="A947" i="146"/>
  <c r="H947" i="146"/>
  <c r="I947" i="146" s="1"/>
  <c r="A949" i="146"/>
  <c r="H949" i="146"/>
  <c r="I949" i="146" s="1"/>
  <c r="A948" i="146"/>
  <c r="H948" i="146"/>
  <c r="I948" i="146" s="1"/>
  <c r="A964" i="146"/>
  <c r="H964" i="146"/>
  <c r="I964" i="146" s="1"/>
  <c r="A943" i="146"/>
  <c r="H943" i="146"/>
  <c r="I943" i="146" s="1"/>
  <c r="A928" i="146"/>
  <c r="H928" i="146"/>
  <c r="I928" i="146" s="1"/>
  <c r="A941" i="146"/>
  <c r="H941" i="146"/>
  <c r="I941" i="146" s="1"/>
  <c r="A962" i="146"/>
  <c r="H962" i="146"/>
  <c r="I962" i="146" s="1"/>
  <c r="A940" i="146"/>
  <c r="H940" i="146"/>
  <c r="I940" i="146" s="1"/>
  <c r="A923" i="146"/>
  <c r="H923" i="146"/>
  <c r="I923" i="146" s="1"/>
  <c r="A919" i="146"/>
  <c r="H919" i="146"/>
  <c r="I919" i="146" s="1"/>
  <c r="A939" i="146"/>
  <c r="H939" i="146"/>
  <c r="I939" i="146" s="1"/>
  <c r="A956" i="146"/>
  <c r="H956" i="146"/>
  <c r="I956" i="146" s="1"/>
  <c r="A934" i="146" l="1"/>
  <c r="H934" i="146"/>
  <c r="I934" i="146" s="1"/>
  <c r="A937" i="146"/>
  <c r="H937" i="146"/>
  <c r="I937" i="146" s="1"/>
  <c r="A915" i="146"/>
  <c r="H915" i="146"/>
  <c r="I915" i="146" s="1"/>
  <c r="A952" i="146"/>
  <c r="H952" i="146"/>
  <c r="I952" i="146" s="1"/>
  <c r="A933" i="146"/>
  <c r="H933" i="146"/>
  <c r="I933" i="146" s="1"/>
  <c r="A931" i="146" l="1"/>
  <c r="H931" i="146"/>
  <c r="I931" i="146" s="1"/>
  <c r="A917" i="146"/>
  <c r="H917" i="146"/>
  <c r="I917" i="146" s="1"/>
  <c r="A910" i="146"/>
  <c r="H910" i="146"/>
  <c r="I910" i="146" s="1"/>
  <c r="A929" i="146"/>
  <c r="H929" i="146"/>
  <c r="I929" i="146" s="1"/>
  <c r="A930" i="146"/>
  <c r="H930" i="146"/>
  <c r="I930" i="146" s="1"/>
  <c r="A927" i="146"/>
  <c r="H927" i="146"/>
  <c r="I927" i="146" s="1"/>
  <c r="A926" i="146"/>
  <c r="H926" i="146"/>
  <c r="I926" i="146" s="1"/>
  <c r="A925" i="146"/>
  <c r="H925" i="146"/>
  <c r="I925" i="146" s="1"/>
  <c r="A903" i="146"/>
  <c r="H903" i="146"/>
  <c r="I903" i="146" s="1"/>
  <c r="A921" i="146"/>
  <c r="H921" i="146"/>
  <c r="I921" i="146" s="1"/>
  <c r="A922" i="146"/>
  <c r="H922" i="146"/>
  <c r="I922" i="146" s="1"/>
  <c r="A918" i="146"/>
  <c r="H918" i="146"/>
  <c r="I918" i="146" s="1"/>
  <c r="A916" i="146"/>
  <c r="H916" i="146"/>
  <c r="I916" i="146" s="1"/>
  <c r="A920" i="146"/>
  <c r="H920" i="146"/>
  <c r="I920" i="146" s="1"/>
  <c r="A914" i="146"/>
  <c r="H914" i="146"/>
  <c r="I914" i="146" s="1"/>
  <c r="A913" i="146" l="1"/>
  <c r="H913" i="146"/>
  <c r="I913" i="146" s="1"/>
  <c r="A912" i="146" l="1"/>
  <c r="H912" i="146"/>
  <c r="I912" i="146" s="1"/>
  <c r="A899" i="146"/>
  <c r="H899" i="146"/>
  <c r="I899" i="146" s="1"/>
  <c r="A905" i="146"/>
  <c r="H905" i="146"/>
  <c r="I905" i="146" s="1"/>
  <c r="A896" i="146"/>
  <c r="H896" i="146"/>
  <c r="I896" i="146" s="1"/>
  <c r="A894" i="146"/>
  <c r="H894" i="146"/>
  <c r="I894" i="146" s="1"/>
  <c r="A911" i="146"/>
  <c r="H911" i="146"/>
  <c r="I911" i="146" s="1"/>
  <c r="A908" i="146" l="1"/>
  <c r="H908" i="146"/>
  <c r="I908" i="146" s="1"/>
  <c r="A891" i="146" l="1"/>
  <c r="H891" i="146"/>
  <c r="I891" i="146" s="1"/>
  <c r="A892" i="146"/>
  <c r="H892" i="146"/>
  <c r="I892" i="146" s="1"/>
  <c r="A893" i="146"/>
  <c r="H893" i="146"/>
  <c r="I893" i="146" s="1"/>
  <c r="A889" i="146" l="1"/>
  <c r="H889" i="146"/>
  <c r="I889" i="146" s="1"/>
  <c r="A890" i="146" l="1"/>
  <c r="H890" i="146"/>
  <c r="I890" i="146" s="1"/>
  <c r="A909" i="146"/>
  <c r="H909" i="146"/>
  <c r="I909" i="146" s="1"/>
  <c r="A20" i="146"/>
  <c r="H20" i="146"/>
  <c r="I20" i="146" s="1"/>
  <c r="A904" i="146"/>
  <c r="H904" i="146"/>
  <c r="I904" i="146" s="1"/>
  <c r="A907" i="146"/>
  <c r="H907" i="146"/>
  <c r="I907" i="146" s="1"/>
  <c r="A906" i="146" l="1"/>
  <c r="H906" i="146"/>
  <c r="I906" i="146" s="1"/>
  <c r="A902" i="146"/>
  <c r="H902" i="146"/>
  <c r="I902" i="146" s="1"/>
  <c r="A901" i="146"/>
  <c r="H901" i="146"/>
  <c r="I901" i="146" s="1"/>
  <c r="A898" i="146"/>
  <c r="H898" i="146"/>
  <c r="I898" i="146" s="1"/>
  <c r="A897" i="146"/>
  <c r="H897" i="146"/>
  <c r="I897" i="146" s="1"/>
  <c r="A895" i="146"/>
  <c r="H895" i="146"/>
  <c r="I895" i="146" s="1"/>
  <c r="A887" i="146" l="1"/>
  <c r="H887" i="146"/>
  <c r="I887" i="146" s="1"/>
  <c r="A886" i="146"/>
  <c r="H886" i="146"/>
  <c r="I886" i="146" s="1"/>
  <c r="A879" i="146" l="1"/>
  <c r="H879" i="146"/>
  <c r="I879" i="146" s="1"/>
  <c r="A924" i="146"/>
  <c r="H924" i="146"/>
  <c r="I924" i="146" s="1"/>
  <c r="A878" i="146"/>
  <c r="H878" i="146"/>
  <c r="I878" i="146" s="1"/>
  <c r="A875" i="146"/>
  <c r="H875" i="146"/>
  <c r="I875" i="146" s="1"/>
  <c r="A871" i="146"/>
  <c r="H871" i="146"/>
  <c r="I871" i="146" s="1"/>
  <c r="A888" i="146"/>
  <c r="H888" i="146"/>
  <c r="I888" i="146" s="1"/>
  <c r="A867" i="146"/>
  <c r="H867" i="146"/>
  <c r="I867" i="146" s="1"/>
  <c r="A884" i="146"/>
  <c r="H884" i="146"/>
  <c r="I884" i="146" s="1"/>
  <c r="A885" i="146"/>
  <c r="H885" i="146"/>
  <c r="I885" i="146" s="1"/>
  <c r="A883" i="146"/>
  <c r="H883" i="146"/>
  <c r="I883" i="146" s="1"/>
  <c r="A880" i="146"/>
  <c r="H880" i="146"/>
  <c r="I880" i="146" s="1"/>
  <c r="A881" i="146"/>
  <c r="H881" i="146"/>
  <c r="I881" i="146" s="1"/>
  <c r="A877" i="146"/>
  <c r="H877" i="146"/>
  <c r="I877" i="146" s="1"/>
  <c r="A876" i="146"/>
  <c r="H876" i="146"/>
  <c r="I876" i="146" s="1"/>
  <c r="A882" i="146"/>
  <c r="H882" i="146"/>
  <c r="I882" i="146" s="1"/>
  <c r="A900" i="146"/>
  <c r="H900" i="146"/>
  <c r="I900" i="146" s="1"/>
  <c r="A874" i="146"/>
  <c r="H874" i="146"/>
  <c r="I874" i="146" s="1"/>
  <c r="A39" i="146"/>
  <c r="H39" i="146"/>
  <c r="I39" i="146" s="1"/>
  <c r="A853" i="146" l="1"/>
  <c r="H853" i="146"/>
  <c r="I853" i="146" s="1"/>
  <c r="A872" i="146"/>
  <c r="H872" i="146"/>
  <c r="I872" i="146" s="1"/>
  <c r="A869" i="146"/>
  <c r="H869" i="146"/>
  <c r="I869" i="146" s="1"/>
  <c r="A870" i="146" l="1"/>
  <c r="H870" i="146"/>
  <c r="I870" i="146" s="1"/>
  <c r="A849" i="146"/>
  <c r="H849" i="146"/>
  <c r="I849" i="146" s="1"/>
  <c r="A851" i="146"/>
  <c r="H851" i="146"/>
  <c r="I851" i="146" s="1"/>
  <c r="A862" i="146"/>
  <c r="H862" i="146"/>
  <c r="I862" i="146" s="1"/>
  <c r="A859" i="146"/>
  <c r="H859" i="146"/>
  <c r="I859" i="146" s="1"/>
  <c r="A847" i="146"/>
  <c r="H847" i="146"/>
  <c r="I847" i="146" s="1"/>
  <c r="A868" i="146"/>
  <c r="H868" i="146"/>
  <c r="I868" i="146" s="1"/>
  <c r="A863" i="146"/>
  <c r="H863" i="146"/>
  <c r="I863" i="146" s="1"/>
  <c r="A865" i="146"/>
  <c r="H865" i="146"/>
  <c r="I865" i="146" s="1"/>
  <c r="A864" i="146"/>
  <c r="H864" i="146"/>
  <c r="I864" i="146" s="1"/>
  <c r="A860" i="146"/>
  <c r="H860" i="146"/>
  <c r="I860" i="146" s="1"/>
  <c r="A861" i="146"/>
  <c r="H861" i="146"/>
  <c r="I861" i="146" s="1"/>
  <c r="A857" i="146"/>
  <c r="H857" i="146"/>
  <c r="I857" i="146" s="1"/>
  <c r="A858" i="146"/>
  <c r="H858" i="146"/>
  <c r="I858" i="146" s="1"/>
  <c r="A856" i="146" l="1"/>
  <c r="H856" i="146"/>
  <c r="I856" i="146" s="1"/>
  <c r="A855" i="146"/>
  <c r="H855" i="146"/>
  <c r="I855" i="146" s="1"/>
  <c r="A873" i="146"/>
  <c r="H873" i="146"/>
  <c r="I873" i="146" s="1"/>
  <c r="A852" i="146"/>
  <c r="H852" i="146"/>
  <c r="I852" i="146" s="1"/>
  <c r="A850" i="146"/>
  <c r="H850" i="146"/>
  <c r="I850" i="146" s="1"/>
  <c r="A848" i="146" l="1"/>
  <c r="H848" i="146"/>
  <c r="I848" i="146" s="1"/>
  <c r="A845" i="146"/>
  <c r="H845" i="146"/>
  <c r="I845" i="146" s="1"/>
  <c r="A828" i="146"/>
  <c r="H828" i="146"/>
  <c r="I828" i="146" s="1"/>
  <c r="A866" i="146"/>
  <c r="H866" i="146"/>
  <c r="I866" i="146" s="1"/>
  <c r="A844" i="146"/>
  <c r="H844" i="146"/>
  <c r="I844" i="146" s="1"/>
  <c r="A843" i="146"/>
  <c r="H843" i="146"/>
  <c r="I843" i="146" s="1"/>
  <c r="A842" i="146"/>
  <c r="H842" i="146"/>
  <c r="I842" i="146" s="1"/>
  <c r="A840" i="146"/>
  <c r="H840" i="146"/>
  <c r="I840" i="146" s="1"/>
  <c r="A841" i="146"/>
  <c r="H841" i="146"/>
  <c r="I841" i="146" s="1"/>
  <c r="A846" i="146"/>
  <c r="H846" i="146"/>
  <c r="I846" i="146" s="1"/>
  <c r="A838" i="146"/>
  <c r="H838" i="146"/>
  <c r="I838" i="146" s="1"/>
  <c r="A839" i="146"/>
  <c r="H839" i="146"/>
  <c r="I839" i="146" s="1"/>
  <c r="A837" i="146"/>
  <c r="H837" i="146"/>
  <c r="I837" i="146" s="1"/>
  <c r="A836" i="146"/>
  <c r="H836" i="146"/>
  <c r="I836" i="146" s="1"/>
  <c r="A835" i="146"/>
  <c r="H835" i="146"/>
  <c r="I835" i="146" s="1"/>
  <c r="A832" i="146"/>
  <c r="H832" i="146"/>
  <c r="I832" i="146" s="1"/>
  <c r="A830" i="146"/>
  <c r="H830" i="146"/>
  <c r="I830" i="146" s="1"/>
  <c r="A821" i="146"/>
  <c r="H821" i="146"/>
  <c r="I821" i="146" s="1"/>
  <c r="A811" i="146"/>
  <c r="H811" i="146"/>
  <c r="I811" i="146" s="1"/>
  <c r="A834" i="146"/>
  <c r="H834" i="146"/>
  <c r="I834" i="146" s="1"/>
  <c r="A818" i="146"/>
  <c r="H818" i="146"/>
  <c r="I818" i="146" s="1"/>
  <c r="A815" i="146"/>
  <c r="H815" i="146"/>
  <c r="I815" i="146" s="1"/>
  <c r="A829" i="146"/>
  <c r="H829" i="146"/>
  <c r="I829" i="146" s="1"/>
  <c r="A824" i="146" l="1"/>
  <c r="H824" i="146"/>
  <c r="I824" i="146" s="1"/>
  <c r="A826" i="146"/>
  <c r="H826" i="146"/>
  <c r="I826" i="146" s="1"/>
  <c r="A825" i="146"/>
  <c r="H825" i="146"/>
  <c r="I825" i="146" s="1"/>
  <c r="A822" i="146"/>
  <c r="H822" i="146"/>
  <c r="I822" i="146" s="1"/>
  <c r="A823" i="146" l="1"/>
  <c r="H823" i="146"/>
  <c r="I823" i="146" s="1"/>
  <c r="A819" i="146"/>
  <c r="H819" i="146"/>
  <c r="I819" i="146" s="1"/>
  <c r="A820" i="146"/>
  <c r="H820" i="146"/>
  <c r="I820" i="146" s="1"/>
  <c r="A817" i="146"/>
  <c r="H817" i="146"/>
  <c r="I817" i="146" s="1"/>
  <c r="A814" i="146"/>
  <c r="H814" i="146"/>
  <c r="I814" i="146" s="1"/>
  <c r="A813" i="146"/>
  <c r="H813" i="146"/>
  <c r="I813" i="146" s="1"/>
  <c r="A831" i="146"/>
  <c r="H831" i="146"/>
  <c r="I831" i="146" s="1"/>
  <c r="A810" i="146" l="1"/>
  <c r="H810" i="146"/>
  <c r="I810" i="146" s="1"/>
  <c r="A796" i="146"/>
  <c r="H796" i="146"/>
  <c r="I796" i="146" s="1"/>
  <c r="A795" i="146"/>
  <c r="H795" i="146"/>
  <c r="I795" i="146" s="1"/>
  <c r="A809" i="146"/>
  <c r="H809" i="146"/>
  <c r="I809" i="146" s="1"/>
  <c r="A799" i="146"/>
  <c r="H799" i="146"/>
  <c r="I799" i="146" s="1"/>
  <c r="A808" i="146"/>
  <c r="H808" i="146"/>
  <c r="I808" i="146" s="1"/>
  <c r="A806" i="146"/>
  <c r="H806" i="146"/>
  <c r="I806" i="146" s="1"/>
  <c r="A804" i="146"/>
  <c r="H804" i="146"/>
  <c r="I804" i="146" s="1"/>
  <c r="A816" i="146"/>
  <c r="H816" i="146"/>
  <c r="I816" i="146" s="1"/>
  <c r="A802" i="146" l="1"/>
  <c r="H802" i="146"/>
  <c r="I802" i="146" s="1"/>
  <c r="A800" i="146"/>
  <c r="H800" i="146"/>
  <c r="I800" i="146" s="1"/>
  <c r="A798" i="146"/>
  <c r="H798" i="146"/>
  <c r="I798" i="146" s="1"/>
  <c r="A812" i="146"/>
  <c r="H812" i="146"/>
  <c r="I812" i="146" s="1"/>
  <c r="A794" i="146"/>
  <c r="H794" i="146"/>
  <c r="I794" i="146" s="1"/>
  <c r="A793" i="146" l="1"/>
  <c r="H793" i="146"/>
  <c r="I793" i="146" s="1"/>
  <c r="A785" i="146"/>
  <c r="H785" i="146"/>
  <c r="I785" i="146" s="1"/>
  <c r="A779" i="146"/>
  <c r="H779" i="146"/>
  <c r="I779" i="146" s="1"/>
  <c r="A783" i="146"/>
  <c r="H783" i="146"/>
  <c r="I783" i="146" s="1"/>
  <c r="A786" i="146"/>
  <c r="H786" i="146"/>
  <c r="I786" i="146" s="1"/>
  <c r="A790" i="146"/>
  <c r="H790" i="146"/>
  <c r="I790" i="146" s="1"/>
  <c r="A788" i="146"/>
  <c r="H788" i="146"/>
  <c r="I788" i="146" s="1"/>
  <c r="A833" i="146"/>
  <c r="H833" i="146"/>
  <c r="I833" i="146" s="1"/>
  <c r="A778" i="146"/>
  <c r="H778" i="146"/>
  <c r="I778" i="146" s="1"/>
  <c r="A774" i="146"/>
  <c r="H774" i="146"/>
  <c r="I774" i="146" s="1"/>
  <c r="A792" i="146"/>
  <c r="H792" i="146"/>
  <c r="I792" i="146" s="1"/>
  <c r="A773" i="146"/>
  <c r="H773" i="146"/>
  <c r="I773" i="146" s="1"/>
  <c r="A789" i="146"/>
  <c r="H789" i="146"/>
  <c r="I789" i="146" s="1"/>
  <c r="A791" i="146"/>
  <c r="H791" i="146"/>
  <c r="I791" i="146" s="1"/>
  <c r="A807" i="146"/>
  <c r="H807" i="146"/>
  <c r="I807" i="146" s="1"/>
  <c r="A805" i="146"/>
  <c r="H805" i="146"/>
  <c r="I805" i="146" s="1"/>
  <c r="A787" i="146"/>
  <c r="H787" i="146"/>
  <c r="I787" i="146" s="1"/>
  <c r="A801" i="146"/>
  <c r="H801" i="146"/>
  <c r="I801" i="146" s="1"/>
  <c r="A784" i="146"/>
  <c r="H784" i="146"/>
  <c r="I784" i="146" s="1"/>
  <c r="A780" i="146"/>
  <c r="H780" i="146"/>
  <c r="I780" i="146" s="1"/>
  <c r="A797" i="146"/>
  <c r="H797" i="146"/>
  <c r="I797" i="146" s="1"/>
  <c r="A22" i="146"/>
  <c r="H22" i="146"/>
  <c r="I22" i="146" s="1"/>
  <c r="A777" i="146"/>
  <c r="H777" i="146"/>
  <c r="I777" i="146" s="1"/>
  <c r="A781" i="146"/>
  <c r="H781" i="146"/>
  <c r="I781" i="146" s="1"/>
  <c r="A775" i="146"/>
  <c r="H775" i="146"/>
  <c r="I775" i="146" s="1"/>
  <c r="A803" i="146"/>
  <c r="H803" i="146"/>
  <c r="I803" i="146" s="1"/>
  <c r="A766" i="146"/>
  <c r="H766" i="146"/>
  <c r="I766" i="146" s="1"/>
  <c r="A763" i="146"/>
  <c r="H763" i="146"/>
  <c r="I763" i="146" s="1"/>
  <c r="A772" i="146"/>
  <c r="H772" i="146"/>
  <c r="I772" i="146" s="1"/>
  <c r="A771" i="146"/>
  <c r="H771" i="146"/>
  <c r="I771" i="146" s="1"/>
  <c r="A770" i="146"/>
  <c r="H770" i="146"/>
  <c r="I770" i="146" s="1"/>
  <c r="A769" i="146"/>
  <c r="H769" i="146"/>
  <c r="I769" i="146" s="1"/>
  <c r="A767" i="146"/>
  <c r="H767" i="146"/>
  <c r="I767" i="146" s="1"/>
  <c r="A768" i="146"/>
  <c r="H768" i="146"/>
  <c r="I768" i="146" s="1"/>
  <c r="A765" i="146"/>
  <c r="H765" i="146"/>
  <c r="I765" i="146" s="1"/>
  <c r="A764" i="146"/>
  <c r="H764" i="146"/>
  <c r="I764" i="146" s="1"/>
  <c r="A782" i="146"/>
  <c r="H782" i="146"/>
  <c r="I782" i="146" s="1"/>
  <c r="A761" i="146"/>
  <c r="H761" i="146"/>
  <c r="I761" i="146" s="1"/>
  <c r="A760" i="146"/>
  <c r="H760" i="146"/>
  <c r="I760" i="146" s="1"/>
  <c r="A16" i="146"/>
  <c r="H16" i="146"/>
  <c r="I16" i="146" s="1"/>
  <c r="A758" i="146"/>
  <c r="H758" i="146"/>
  <c r="I758" i="146" s="1"/>
  <c r="A776" i="146"/>
  <c r="H776" i="146"/>
  <c r="I776" i="146" s="1"/>
  <c r="A757" i="146" l="1"/>
  <c r="H757" i="146"/>
  <c r="I757" i="146" s="1"/>
  <c r="A750" i="146"/>
  <c r="H750" i="146"/>
  <c r="I750" i="146" s="1"/>
  <c r="A746" i="146"/>
  <c r="H746" i="146"/>
  <c r="I746" i="146" s="1"/>
  <c r="A14" i="146"/>
  <c r="H14" i="146"/>
  <c r="I14" i="146" s="1"/>
  <c r="A740" i="146"/>
  <c r="H740" i="146"/>
  <c r="I740" i="146" s="1"/>
  <c r="A741" i="146"/>
  <c r="H741" i="146"/>
  <c r="I741" i="146" s="1"/>
  <c r="A756" i="146"/>
  <c r="H756" i="146"/>
  <c r="I756" i="146" s="1"/>
  <c r="A755" i="146"/>
  <c r="H755" i="146"/>
  <c r="I755" i="146" s="1"/>
  <c r="A751" i="146"/>
  <c r="H751" i="146"/>
  <c r="I751" i="146" s="1"/>
  <c r="A748" i="146"/>
  <c r="H748" i="146"/>
  <c r="I748" i="146" s="1"/>
  <c r="A754" i="146"/>
  <c r="H754" i="146"/>
  <c r="I754" i="146" s="1"/>
  <c r="A733" i="146"/>
  <c r="H733" i="146"/>
  <c r="I733" i="146" s="1"/>
  <c r="A747" i="146"/>
  <c r="H747" i="146"/>
  <c r="I747" i="146" s="1"/>
  <c r="A745" i="146"/>
  <c r="H745" i="146"/>
  <c r="I745" i="146" s="1"/>
  <c r="A742" i="146"/>
  <c r="H742" i="146"/>
  <c r="I742" i="146" s="1"/>
  <c r="A15" i="146"/>
  <c r="H15" i="146"/>
  <c r="I15" i="146" s="1"/>
  <c r="A738" i="146"/>
  <c r="H738" i="146"/>
  <c r="I738" i="146" s="1"/>
  <c r="A724" i="146"/>
  <c r="H724" i="146"/>
  <c r="I724" i="146" s="1"/>
  <c r="A735" i="146"/>
  <c r="H735" i="146"/>
  <c r="I735" i="146" s="1"/>
  <c r="A730" i="146"/>
  <c r="H730" i="146"/>
  <c r="I730" i="146" s="1"/>
  <c r="A727" i="146"/>
  <c r="H727" i="146"/>
  <c r="I727" i="146" s="1"/>
  <c r="A737" i="146"/>
  <c r="H737" i="146"/>
  <c r="I737" i="146" s="1"/>
  <c r="A726" i="146"/>
  <c r="H726" i="146"/>
  <c r="I726" i="146" s="1"/>
  <c r="A722" i="146"/>
  <c r="H722" i="146"/>
  <c r="I722" i="146" s="1"/>
  <c r="A753" i="146" l="1"/>
  <c r="H753" i="146"/>
  <c r="I753" i="146" s="1"/>
  <c r="A736" i="146"/>
  <c r="H736" i="146"/>
  <c r="I736" i="146" s="1"/>
  <c r="A734" i="146"/>
  <c r="H734" i="146"/>
  <c r="I734" i="146" s="1"/>
  <c r="A752" i="146"/>
  <c r="H752" i="146"/>
  <c r="I752" i="146" s="1"/>
  <c r="A732" i="146"/>
  <c r="H732" i="146"/>
  <c r="I732" i="146" s="1"/>
  <c r="A731" i="146"/>
  <c r="H731" i="146"/>
  <c r="I731" i="146" s="1"/>
  <c r="A749" i="146"/>
  <c r="H749" i="146"/>
  <c r="I749" i="146" s="1"/>
  <c r="A729" i="146"/>
  <c r="H729" i="146"/>
  <c r="I729" i="146" s="1"/>
  <c r="A728" i="146"/>
  <c r="H728" i="146"/>
  <c r="I728" i="146" s="1"/>
  <c r="A744" i="146"/>
  <c r="H744" i="146"/>
  <c r="I744" i="146" s="1"/>
  <c r="A725" i="146"/>
  <c r="H725" i="146"/>
  <c r="I725" i="146" s="1"/>
  <c r="A723" i="146"/>
  <c r="H723" i="146"/>
  <c r="I723" i="146" s="1"/>
  <c r="A709" i="146"/>
  <c r="H709" i="146"/>
  <c r="I709" i="146" s="1"/>
  <c r="A718" i="146"/>
  <c r="H718" i="146"/>
  <c r="I718" i="146" s="1"/>
  <c r="A705" i="146"/>
  <c r="H705" i="146"/>
  <c r="I705" i="146" s="1"/>
  <c r="A739" i="146"/>
  <c r="H739" i="146"/>
  <c r="I739" i="146" s="1"/>
  <c r="A714" i="146"/>
  <c r="H714" i="146"/>
  <c r="I714" i="146" s="1"/>
  <c r="A721" i="146"/>
  <c r="H721" i="146"/>
  <c r="I721" i="146" s="1"/>
  <c r="A720" i="146"/>
  <c r="H720" i="146"/>
  <c r="I720" i="146" s="1"/>
  <c r="A719" i="146"/>
  <c r="H719" i="146"/>
  <c r="I719" i="146" s="1"/>
  <c r="A717" i="146"/>
  <c r="H717" i="146"/>
  <c r="I717" i="146" s="1"/>
  <c r="A715" i="146"/>
  <c r="H715" i="146"/>
  <c r="I715" i="146" s="1"/>
  <c r="A716" i="146"/>
  <c r="H716" i="146"/>
  <c r="I716" i="146" s="1"/>
  <c r="A713" i="146"/>
  <c r="H713" i="146"/>
  <c r="I713" i="146" s="1"/>
  <c r="A712" i="146"/>
  <c r="H712" i="146"/>
  <c r="I712" i="146" s="1"/>
  <c r="A711" i="146"/>
  <c r="H711" i="146"/>
  <c r="I711" i="146" s="1"/>
  <c r="A710" i="146"/>
  <c r="H710" i="146"/>
  <c r="I710" i="146" s="1"/>
  <c r="A38" i="146"/>
  <c r="H38" i="146"/>
  <c r="I38" i="146" s="1"/>
  <c r="A707" i="146" l="1"/>
  <c r="H707" i="146"/>
  <c r="I707" i="146" s="1"/>
  <c r="A706" i="146"/>
  <c r="H706" i="146"/>
  <c r="I706" i="146" s="1"/>
  <c r="A704" i="146"/>
  <c r="H704" i="146"/>
  <c r="I704" i="146" s="1"/>
  <c r="A686" i="146"/>
  <c r="H686" i="146"/>
  <c r="I686" i="146" s="1"/>
  <c r="A695" i="146"/>
  <c r="H695" i="146"/>
  <c r="I695" i="146" s="1"/>
  <c r="A702" i="146"/>
  <c r="H702" i="146"/>
  <c r="I702" i="146" s="1"/>
  <c r="A700" i="146"/>
  <c r="H700" i="146"/>
  <c r="I700" i="146" s="1"/>
  <c r="A701" i="146"/>
  <c r="H701" i="146"/>
  <c r="I701" i="146" s="1"/>
  <c r="A697" i="146"/>
  <c r="H697" i="146"/>
  <c r="I697" i="146" s="1"/>
  <c r="A698" i="146"/>
  <c r="H698" i="146"/>
  <c r="I698" i="146" s="1"/>
  <c r="A696" i="146"/>
  <c r="H696" i="146"/>
  <c r="I696" i="146" s="1"/>
  <c r="A694" i="146"/>
  <c r="H694" i="146"/>
  <c r="I694" i="146" s="1"/>
  <c r="A690" i="146"/>
  <c r="H690" i="146"/>
  <c r="I690" i="146" s="1"/>
  <c r="A693" i="146"/>
  <c r="H693" i="146"/>
  <c r="I693" i="146" s="1"/>
  <c r="A688" i="146"/>
  <c r="H688" i="146"/>
  <c r="I688" i="146" s="1"/>
  <c r="A703" i="146" l="1"/>
  <c r="H703" i="146"/>
  <c r="I703" i="146" s="1"/>
  <c r="A685" i="146" l="1"/>
  <c r="H685" i="146"/>
  <c r="I685" i="146" s="1"/>
  <c r="A708" i="146"/>
  <c r="H708" i="146"/>
  <c r="I708" i="146" s="1"/>
  <c r="A682" i="146"/>
  <c r="H682" i="146"/>
  <c r="I682" i="146" s="1"/>
  <c r="A680" i="146"/>
  <c r="H680" i="146"/>
  <c r="I680" i="146" s="1"/>
  <c r="A678" i="146"/>
  <c r="H678" i="146"/>
  <c r="I678" i="146" s="1"/>
  <c r="A676" i="146"/>
  <c r="H676" i="146"/>
  <c r="I676" i="146" s="1"/>
  <c r="A692" i="146"/>
  <c r="H692" i="146"/>
  <c r="I692" i="146" s="1"/>
  <c r="A684" i="146"/>
  <c r="H684" i="146"/>
  <c r="I684" i="146" s="1"/>
  <c r="A683" i="146"/>
  <c r="H683" i="146"/>
  <c r="I683" i="146" s="1"/>
  <c r="A699" i="146" l="1"/>
  <c r="H699" i="146"/>
  <c r="I699" i="146" s="1"/>
  <c r="A671" i="146"/>
  <c r="H671" i="146"/>
  <c r="I671" i="146" s="1"/>
  <c r="A672" i="146"/>
  <c r="H672" i="146"/>
  <c r="I672" i="146" s="1"/>
  <c r="A657" i="146" l="1"/>
  <c r="H657" i="146"/>
  <c r="I657" i="146" s="1"/>
  <c r="A687" i="146"/>
  <c r="H687" i="146"/>
  <c r="I687" i="146" s="1"/>
  <c r="A666" i="146"/>
  <c r="H666" i="146"/>
  <c r="I666" i="146" s="1"/>
  <c r="A669" i="146"/>
  <c r="H669" i="146"/>
  <c r="I669" i="146" s="1"/>
  <c r="A655" i="146"/>
  <c r="H655" i="146"/>
  <c r="I655" i="146" s="1"/>
  <c r="A665" i="146"/>
  <c r="H665" i="146"/>
  <c r="I665" i="146" s="1"/>
  <c r="A661" i="146"/>
  <c r="H661" i="146"/>
  <c r="I661" i="146" s="1"/>
  <c r="A662" i="146"/>
  <c r="H662" i="146"/>
  <c r="I662" i="146" s="1"/>
  <c r="A658" i="146"/>
  <c r="H658" i="146"/>
  <c r="I658" i="146" s="1"/>
  <c r="A653" i="146"/>
  <c r="H653" i="146"/>
  <c r="I653" i="146" s="1"/>
  <c r="A743" i="146" l="1"/>
  <c r="H743" i="146"/>
  <c r="I743" i="146" s="1"/>
  <c r="A681" i="146"/>
  <c r="H681" i="146"/>
  <c r="I681" i="146" s="1"/>
  <c r="A663" i="146"/>
  <c r="H663" i="146"/>
  <c r="I663" i="146" s="1"/>
  <c r="A664" i="146"/>
  <c r="H664" i="146"/>
  <c r="I664" i="146" s="1"/>
  <c r="A677" i="146"/>
  <c r="H677" i="146"/>
  <c r="I677" i="146" s="1"/>
  <c r="A679" i="146"/>
  <c r="H679" i="146"/>
  <c r="I679" i="146" s="1"/>
  <c r="A649" i="146"/>
  <c r="H649" i="146"/>
  <c r="I649" i="146" s="1"/>
  <c r="A645" i="146"/>
  <c r="H645" i="146"/>
  <c r="I645" i="146" s="1"/>
  <c r="A675" i="146"/>
  <c r="H675" i="146"/>
  <c r="I675" i="146" s="1"/>
  <c r="A674" i="146"/>
  <c r="H674" i="146"/>
  <c r="I674" i="146" s="1"/>
  <c r="A660" i="146"/>
  <c r="H660" i="146"/>
  <c r="I660" i="146" s="1"/>
  <c r="A659" i="146"/>
  <c r="H659" i="146"/>
  <c r="I659" i="146" s="1"/>
  <c r="A656" i="146"/>
  <c r="H656" i="146"/>
  <c r="I656" i="146" s="1"/>
  <c r="A670" i="146"/>
  <c r="H670" i="146"/>
  <c r="I670" i="146" s="1"/>
  <c r="A668" i="146"/>
  <c r="H668" i="146"/>
  <c r="I668" i="146" s="1"/>
  <c r="A37" i="146"/>
  <c r="H37" i="146"/>
  <c r="I37" i="146" s="1"/>
  <c r="A654" i="146"/>
  <c r="H654" i="146"/>
  <c r="I654" i="146" s="1"/>
  <c r="A650" i="146"/>
  <c r="H650" i="146"/>
  <c r="I650" i="146" s="1"/>
  <c r="A644" i="146"/>
  <c r="H644" i="146"/>
  <c r="I644" i="146" s="1"/>
  <c r="A762" i="146"/>
  <c r="H762" i="146"/>
  <c r="I762" i="146" s="1"/>
  <c r="A639" i="146"/>
  <c r="H639" i="146"/>
  <c r="I639" i="146" s="1"/>
  <c r="A642" i="146"/>
  <c r="H642" i="146"/>
  <c r="I642" i="146" s="1"/>
  <c r="A634" i="146"/>
  <c r="H634" i="146"/>
  <c r="I634" i="146" s="1"/>
  <c r="A652" i="146"/>
  <c r="H652" i="146"/>
  <c r="I652" i="146" s="1"/>
  <c r="A647" i="146" l="1"/>
  <c r="H647" i="146"/>
  <c r="I647" i="146" s="1"/>
  <c r="A648" i="146"/>
  <c r="H648" i="146"/>
  <c r="I648" i="146" s="1"/>
  <c r="A646" i="146"/>
  <c r="H646" i="146"/>
  <c r="I646" i="146" s="1"/>
  <c r="A640" i="146"/>
  <c r="H640" i="146"/>
  <c r="I640" i="146" s="1"/>
  <c r="A27" i="146"/>
  <c r="H27" i="146"/>
  <c r="I27" i="146" s="1"/>
  <c r="A635" i="146"/>
  <c r="H635" i="146"/>
  <c r="I635" i="146" s="1"/>
  <c r="A636" i="146"/>
  <c r="H636" i="146"/>
  <c r="I636" i="146" s="1"/>
  <c r="A667" i="146"/>
  <c r="H667" i="146"/>
  <c r="I667" i="146" s="1"/>
  <c r="A632" i="146" l="1"/>
  <c r="H632" i="146"/>
  <c r="I632" i="146" s="1"/>
  <c r="A627" i="146"/>
  <c r="H627" i="146"/>
  <c r="I627" i="146" s="1"/>
  <c r="A638" i="146"/>
  <c r="H638" i="146"/>
  <c r="I638" i="146" s="1"/>
  <c r="A619" i="146"/>
  <c r="H619" i="146"/>
  <c r="I619" i="146" s="1"/>
  <c r="A618" i="146"/>
  <c r="H618" i="146"/>
  <c r="I618" i="146" s="1"/>
  <c r="A631" i="146"/>
  <c r="H631" i="146"/>
  <c r="I631" i="146" s="1"/>
  <c r="A630" i="146" l="1"/>
  <c r="H630" i="146"/>
  <c r="I630" i="146" s="1"/>
  <c r="A641" i="146"/>
  <c r="H641" i="146"/>
  <c r="I641" i="146" s="1"/>
  <c r="A625" i="146"/>
  <c r="H625" i="146"/>
  <c r="I625" i="146" s="1"/>
  <c r="A622" i="146"/>
  <c r="H622" i="146"/>
  <c r="I622" i="146" s="1"/>
  <c r="A621" i="146" l="1"/>
  <c r="H621" i="146"/>
  <c r="I621" i="146" s="1"/>
  <c r="A620" i="146" l="1"/>
  <c r="H620" i="146"/>
  <c r="I620" i="146" s="1"/>
  <c r="A606" i="146"/>
  <c r="H606" i="146"/>
  <c r="I606" i="146" s="1"/>
  <c r="A609" i="146"/>
  <c r="H609" i="146"/>
  <c r="I609" i="146" s="1"/>
  <c r="A608" i="146"/>
  <c r="H608" i="146"/>
  <c r="I608" i="146" s="1"/>
  <c r="A612" i="146"/>
  <c r="H612" i="146"/>
  <c r="I612" i="146" s="1"/>
  <c r="A607" i="146"/>
  <c r="H607" i="146"/>
  <c r="I607" i="146" s="1"/>
  <c r="A615" i="146"/>
  <c r="H615" i="146"/>
  <c r="I615" i="146" s="1"/>
  <c r="A614" i="146"/>
  <c r="H614" i="146"/>
  <c r="I614" i="146" s="1"/>
  <c r="A603" i="146"/>
  <c r="H603" i="146"/>
  <c r="I603" i="146" s="1"/>
  <c r="A617" i="146"/>
  <c r="H617" i="146"/>
  <c r="I617" i="146" s="1"/>
  <c r="A601" i="146"/>
  <c r="H601" i="146"/>
  <c r="I601" i="146" s="1"/>
  <c r="A611" i="146" l="1"/>
  <c r="H611" i="146"/>
  <c r="I611" i="146" s="1"/>
  <c r="A637" i="146"/>
  <c r="H637" i="146"/>
  <c r="I637" i="146" s="1"/>
  <c r="A623" i="146"/>
  <c r="H623" i="146"/>
  <c r="I623" i="146" s="1"/>
  <c r="A598" i="146"/>
  <c r="H598" i="146"/>
  <c r="I598" i="146" s="1"/>
  <c r="A610" i="146"/>
  <c r="H610" i="146"/>
  <c r="I610" i="146" s="1"/>
  <c r="A605" i="146"/>
  <c r="H605" i="146"/>
  <c r="I605" i="146" s="1"/>
  <c r="A604" i="146" l="1"/>
  <c r="H604" i="146"/>
  <c r="I604" i="146" s="1"/>
  <c r="A593" i="146"/>
  <c r="H593" i="146"/>
  <c r="I593" i="146" s="1"/>
  <c r="A595" i="146"/>
  <c r="H595" i="146"/>
  <c r="I595" i="146" s="1"/>
  <c r="A600" i="146"/>
  <c r="H600" i="146"/>
  <c r="I600" i="146" s="1"/>
  <c r="A602" i="146"/>
  <c r="H602" i="146"/>
  <c r="I602" i="146" s="1"/>
  <c r="A616" i="146"/>
  <c r="H616" i="146"/>
  <c r="I616" i="146" s="1"/>
  <c r="A629" i="146"/>
  <c r="H629" i="146"/>
  <c r="I629" i="146" s="1"/>
  <c r="A628" i="146"/>
  <c r="H628" i="146"/>
  <c r="I628" i="146" s="1"/>
  <c r="A613" i="146"/>
  <c r="H613" i="146"/>
  <c r="I613" i="146" s="1"/>
  <c r="A643" i="146"/>
  <c r="H643" i="146"/>
  <c r="I643" i="146" s="1"/>
  <c r="A599" i="146"/>
  <c r="H599" i="146"/>
  <c r="I599" i="146" s="1"/>
  <c r="A596" i="146"/>
  <c r="H596" i="146"/>
  <c r="I596" i="146" s="1"/>
  <c r="A594" i="146"/>
  <c r="H594" i="146"/>
  <c r="I594" i="146" s="1"/>
  <c r="A592" i="146"/>
  <c r="H592" i="146"/>
  <c r="I592" i="146" s="1"/>
  <c r="A591" i="146" l="1"/>
  <c r="H591" i="146"/>
  <c r="I591" i="146" s="1"/>
  <c r="A582" i="146"/>
  <c r="H582" i="146"/>
  <c r="I582" i="146" s="1"/>
  <c r="A581" i="146"/>
  <c r="H581" i="146"/>
  <c r="I581" i="146" s="1"/>
  <c r="A580" i="146"/>
  <c r="H580" i="146"/>
  <c r="I580" i="146" s="1"/>
  <c r="A590" i="146"/>
  <c r="H590" i="146"/>
  <c r="I590" i="146" s="1"/>
  <c r="A589" i="146"/>
  <c r="H589" i="146"/>
  <c r="I589" i="146" s="1"/>
  <c r="A585" i="146" l="1"/>
  <c r="H585" i="146"/>
  <c r="I585" i="146" s="1"/>
  <c r="A584" i="146"/>
  <c r="H584" i="146"/>
  <c r="I584" i="146" s="1"/>
  <c r="A597" i="146"/>
  <c r="H597" i="146"/>
  <c r="I597" i="146" s="1"/>
  <c r="A578" i="146"/>
  <c r="H578" i="146"/>
  <c r="I578" i="146" s="1"/>
  <c r="A576" i="146"/>
  <c r="H576" i="146"/>
  <c r="I576" i="146" s="1"/>
  <c r="A564" i="146"/>
  <c r="H564" i="146"/>
  <c r="I564" i="146" s="1"/>
  <c r="A568" i="146"/>
  <c r="H568" i="146"/>
  <c r="I568" i="146" s="1"/>
  <c r="A572" i="146"/>
  <c r="H572" i="146"/>
  <c r="I572" i="146" s="1"/>
  <c r="A573" i="146"/>
  <c r="H573" i="146"/>
  <c r="I573" i="146" s="1"/>
  <c r="A567" i="146"/>
  <c r="H567" i="146"/>
  <c r="I567" i="146" s="1"/>
  <c r="A566" i="146"/>
  <c r="H566" i="146"/>
  <c r="I566" i="146" s="1"/>
  <c r="A562" i="146"/>
  <c r="H562" i="146"/>
  <c r="I562" i="146" s="1"/>
  <c r="A575" i="146"/>
  <c r="H575" i="146"/>
  <c r="I575" i="146" s="1"/>
  <c r="A561" i="146" l="1"/>
  <c r="H561" i="146"/>
  <c r="I561" i="146" s="1"/>
  <c r="A574" i="146"/>
  <c r="H574" i="146"/>
  <c r="I574" i="146" s="1"/>
  <c r="A588" i="146"/>
  <c r="H588" i="146"/>
  <c r="I588" i="146" s="1"/>
  <c r="A587" i="146"/>
  <c r="H587" i="146"/>
  <c r="I587" i="146" s="1"/>
  <c r="A571" i="146"/>
  <c r="H571" i="146"/>
  <c r="I571" i="146" s="1"/>
  <c r="A586" i="146"/>
  <c r="H586" i="146"/>
  <c r="I586" i="146" s="1"/>
  <c r="A626" i="146"/>
  <c r="H626" i="146"/>
  <c r="I626" i="146" s="1"/>
  <c r="A583" i="146"/>
  <c r="H583" i="146"/>
  <c r="I583" i="146" s="1"/>
  <c r="A570" i="146"/>
  <c r="H570" i="146"/>
  <c r="I570" i="146" s="1"/>
  <c r="A854" i="146"/>
  <c r="H854" i="146"/>
  <c r="I854" i="146" s="1"/>
  <c r="A553" i="146" l="1"/>
  <c r="H553" i="146"/>
  <c r="I553" i="146" s="1"/>
  <c r="A569" i="146"/>
  <c r="H569" i="146"/>
  <c r="I569" i="146" s="1"/>
  <c r="A579" i="146"/>
  <c r="H579" i="146"/>
  <c r="I579" i="146" s="1"/>
  <c r="A565" i="146"/>
  <c r="H565" i="146"/>
  <c r="I565" i="146" s="1"/>
  <c r="A577" i="146"/>
  <c r="H577" i="146"/>
  <c r="I577" i="146" s="1"/>
  <c r="A545" i="146" l="1"/>
  <c r="H545" i="146"/>
  <c r="I545" i="146" s="1"/>
  <c r="A563" i="146"/>
  <c r="H563" i="146"/>
  <c r="I563" i="146" s="1"/>
  <c r="A560" i="146"/>
  <c r="H560" i="146"/>
  <c r="I560" i="146" s="1"/>
  <c r="A543" i="146"/>
  <c r="H543" i="146"/>
  <c r="I543" i="146" s="1"/>
  <c r="A544" i="146"/>
  <c r="H544" i="146"/>
  <c r="I544" i="146" s="1"/>
  <c r="A539" i="146"/>
  <c r="H539" i="146"/>
  <c r="I539" i="146" s="1"/>
  <c r="A559" i="146"/>
  <c r="H559" i="146"/>
  <c r="I559" i="146" s="1"/>
  <c r="A550" i="146" l="1"/>
  <c r="H550" i="146"/>
  <c r="I550" i="146" s="1"/>
  <c r="A548" i="146"/>
  <c r="H548" i="146"/>
  <c r="I548" i="146" s="1"/>
  <c r="A542" i="146"/>
  <c r="H542" i="146"/>
  <c r="I542" i="146" s="1"/>
  <c r="A540" i="146"/>
  <c r="H540" i="146"/>
  <c r="I540" i="146" s="1"/>
  <c r="A532" i="146"/>
  <c r="H532" i="146"/>
  <c r="I532" i="146" s="1"/>
  <c r="A536" i="146"/>
  <c r="H536" i="146"/>
  <c r="I536" i="146" s="1"/>
  <c r="A537" i="146"/>
  <c r="H537" i="146"/>
  <c r="I537" i="146" s="1"/>
  <c r="A531" i="146"/>
  <c r="H531" i="146"/>
  <c r="I531" i="146" s="1"/>
  <c r="A535" i="146"/>
  <c r="H535" i="146"/>
  <c r="I535" i="146" s="1"/>
  <c r="A528" i="146"/>
  <c r="H528" i="146"/>
  <c r="I528" i="146" s="1"/>
  <c r="A538" i="146"/>
  <c r="H538" i="146"/>
  <c r="I538" i="146" s="1"/>
  <c r="A558" i="146" l="1"/>
  <c r="H558" i="146"/>
  <c r="I558" i="146" s="1"/>
  <c r="A557" i="146"/>
  <c r="H557" i="146"/>
  <c r="I557" i="146" s="1"/>
  <c r="A556" i="146"/>
  <c r="H556" i="146"/>
  <c r="I556" i="146" s="1"/>
  <c r="A19" i="146"/>
  <c r="H19" i="146"/>
  <c r="I19" i="146" s="1"/>
  <c r="A555" i="146"/>
  <c r="H555" i="146"/>
  <c r="I555" i="146" s="1"/>
  <c r="A546" i="146"/>
  <c r="H546" i="146"/>
  <c r="I546" i="146" s="1"/>
  <c r="A552" i="146"/>
  <c r="H552" i="146"/>
  <c r="I552" i="146" s="1"/>
  <c r="A554" i="146"/>
  <c r="H554" i="146"/>
  <c r="I554" i="146" s="1"/>
  <c r="A534" i="146"/>
  <c r="H534" i="146"/>
  <c r="I534" i="146" s="1"/>
  <c r="A533" i="146"/>
  <c r="H533" i="146"/>
  <c r="I533" i="146" s="1"/>
  <c r="A547" i="146"/>
  <c r="H547" i="146"/>
  <c r="I547" i="146" s="1"/>
  <c r="A530" i="146"/>
  <c r="H530" i="146"/>
  <c r="I530" i="146" s="1"/>
  <c r="A541" i="146"/>
  <c r="H541" i="146"/>
  <c r="I541" i="146" s="1"/>
  <c r="A529" i="146" l="1"/>
  <c r="H529" i="146"/>
  <c r="I529" i="146" s="1"/>
  <c r="A517" i="146"/>
  <c r="H517" i="146"/>
  <c r="I517" i="146" s="1"/>
  <c r="A551" i="146"/>
  <c r="H551" i="146"/>
  <c r="I551" i="146" s="1"/>
  <c r="A522" i="146"/>
  <c r="H522" i="146"/>
  <c r="I522" i="146" s="1"/>
  <c r="A527" i="146"/>
  <c r="H527" i="146"/>
  <c r="I527" i="146" s="1"/>
  <c r="A691" i="146"/>
  <c r="H691" i="146"/>
  <c r="I691" i="146" s="1"/>
  <c r="A516" i="146"/>
  <c r="H516" i="146"/>
  <c r="I516" i="146" s="1"/>
  <c r="A513" i="146"/>
  <c r="H513" i="146"/>
  <c r="I513" i="146" s="1"/>
  <c r="A827" i="146"/>
  <c r="H827" i="146"/>
  <c r="I827" i="146" s="1"/>
  <c r="A526" i="146"/>
  <c r="H526" i="146"/>
  <c r="I526" i="146" s="1"/>
  <c r="A525" i="146"/>
  <c r="H525" i="146"/>
  <c r="I525" i="146" s="1"/>
  <c r="A524" i="146"/>
  <c r="H524" i="146"/>
  <c r="I524" i="146" s="1"/>
  <c r="A523" i="146"/>
  <c r="H523" i="146"/>
  <c r="I523" i="146" s="1"/>
  <c r="A521" i="146"/>
  <c r="H521" i="146"/>
  <c r="I521" i="146" s="1"/>
  <c r="A520" i="146"/>
  <c r="H520" i="146"/>
  <c r="I520" i="146" s="1"/>
  <c r="A518" i="146"/>
  <c r="H518" i="146"/>
  <c r="I518" i="146" s="1"/>
  <c r="A515" i="146"/>
  <c r="H515" i="146"/>
  <c r="I515" i="146" s="1"/>
  <c r="A514" i="146"/>
  <c r="H514" i="146"/>
  <c r="I514" i="146" s="1"/>
  <c r="A519" i="146"/>
  <c r="H519" i="146"/>
  <c r="I519" i="146" s="1"/>
  <c r="A511" i="146" l="1"/>
  <c r="H511" i="146"/>
  <c r="I511" i="146" s="1"/>
  <c r="A509" i="146"/>
  <c r="H509" i="146"/>
  <c r="I509" i="146" s="1"/>
  <c r="A495" i="146"/>
  <c r="H495" i="146"/>
  <c r="I495" i="146" s="1"/>
  <c r="A510" i="146"/>
  <c r="H510" i="146"/>
  <c r="I510" i="146" s="1"/>
  <c r="A508" i="146" l="1"/>
  <c r="H508" i="146"/>
  <c r="I508" i="146" s="1"/>
  <c r="A496" i="146"/>
  <c r="H496" i="146"/>
  <c r="I496" i="146" s="1"/>
  <c r="A503" i="146"/>
  <c r="H503" i="146"/>
  <c r="I503" i="146" s="1"/>
  <c r="A505" i="146" l="1"/>
  <c r="H505" i="146"/>
  <c r="I505" i="146" s="1"/>
  <c r="A504" i="146"/>
  <c r="H504" i="146"/>
  <c r="I504" i="146" s="1"/>
  <c r="A512" i="146" l="1"/>
  <c r="H512" i="146"/>
  <c r="I512" i="146" s="1"/>
  <c r="A500" i="146" l="1"/>
  <c r="H500" i="146"/>
  <c r="I500" i="146" s="1"/>
  <c r="A499" i="146"/>
  <c r="H499" i="146"/>
  <c r="I499" i="146" s="1"/>
  <c r="A498" i="146"/>
  <c r="H498" i="146"/>
  <c r="I498" i="146" s="1"/>
  <c r="A494" i="146"/>
  <c r="H494" i="146"/>
  <c r="I494" i="146" s="1"/>
  <c r="A493" i="146"/>
  <c r="H493" i="146"/>
  <c r="I493" i="146" s="1"/>
  <c r="A483" i="146"/>
  <c r="H483" i="146"/>
  <c r="I483" i="146" s="1"/>
  <c r="A486" i="146"/>
  <c r="H486" i="146"/>
  <c r="I486" i="146" s="1"/>
  <c r="A484" i="146"/>
  <c r="H484" i="146"/>
  <c r="I484" i="146" s="1"/>
  <c r="A488" i="146"/>
  <c r="H488" i="146"/>
  <c r="I488" i="146" s="1"/>
  <c r="A487" i="146"/>
  <c r="H487" i="146"/>
  <c r="I487" i="146" s="1"/>
  <c r="A480" i="146"/>
  <c r="H480" i="146"/>
  <c r="I480" i="146" s="1"/>
  <c r="A476" i="146"/>
  <c r="H476" i="146"/>
  <c r="I476" i="146" s="1"/>
  <c r="A491" i="146"/>
  <c r="H491" i="146"/>
  <c r="I491" i="146" s="1"/>
  <c r="A477" i="146" l="1"/>
  <c r="H477" i="146"/>
  <c r="I477" i="146" s="1"/>
  <c r="A475" i="146" l="1"/>
  <c r="H475" i="146"/>
  <c r="I475" i="146" s="1"/>
  <c r="A490" i="146"/>
  <c r="H490" i="146"/>
  <c r="I490" i="146" s="1"/>
  <c r="A489" i="146"/>
  <c r="H489" i="146"/>
  <c r="I489" i="146" s="1"/>
  <c r="A506" i="146"/>
  <c r="H506" i="146"/>
  <c r="I506" i="146" s="1"/>
  <c r="A502" i="146"/>
  <c r="H502" i="146"/>
  <c r="I502" i="146" s="1"/>
  <c r="A501" i="146"/>
  <c r="H501" i="146"/>
  <c r="I501" i="146" s="1"/>
  <c r="A485" i="146"/>
  <c r="H485" i="146"/>
  <c r="I485" i="146" s="1"/>
  <c r="A482" i="146"/>
  <c r="H482" i="146"/>
  <c r="I482" i="146" s="1"/>
  <c r="A481" i="146"/>
  <c r="H481" i="146"/>
  <c r="I481" i="146" s="1"/>
  <c r="A497" i="146"/>
  <c r="H497" i="146"/>
  <c r="I497" i="146" s="1"/>
  <c r="A478" i="146"/>
  <c r="H478" i="146"/>
  <c r="I478" i="146" s="1"/>
  <c r="A474" i="146"/>
  <c r="H474" i="146"/>
  <c r="I474" i="146" s="1"/>
  <c r="A465" i="146"/>
  <c r="H465" i="146"/>
  <c r="I465" i="146" s="1"/>
  <c r="A459" i="146"/>
  <c r="H459" i="146"/>
  <c r="I459" i="146" s="1"/>
  <c r="A468" i="146"/>
  <c r="H468" i="146"/>
  <c r="I468" i="146" s="1"/>
  <c r="A472" i="146"/>
  <c r="H472" i="146"/>
  <c r="I472" i="146" s="1"/>
  <c r="A471" i="146"/>
  <c r="H471" i="146"/>
  <c r="I471" i="146" s="1"/>
  <c r="A470" i="146"/>
  <c r="H470" i="146"/>
  <c r="I470" i="146" s="1"/>
  <c r="A467" i="146"/>
  <c r="H467" i="146"/>
  <c r="I467" i="146" s="1"/>
  <c r="A469" i="146"/>
  <c r="H469" i="146"/>
  <c r="I469" i="146" s="1"/>
  <c r="A466" i="146"/>
  <c r="H466" i="146"/>
  <c r="I466" i="146" s="1"/>
  <c r="A464" i="146"/>
  <c r="H464" i="146"/>
  <c r="I464" i="146" s="1"/>
  <c r="A463" i="146"/>
  <c r="H463" i="146"/>
  <c r="I463" i="146" s="1"/>
  <c r="A462" i="146"/>
  <c r="H462" i="146"/>
  <c r="I462" i="146" s="1"/>
  <c r="A461" i="146"/>
  <c r="H461" i="146"/>
  <c r="I461" i="146" s="1"/>
  <c r="A458" i="146"/>
  <c r="H458" i="146"/>
  <c r="I458" i="146" s="1"/>
  <c r="A492" i="146"/>
  <c r="H492" i="146"/>
  <c r="I492" i="146" s="1"/>
  <c r="A457" i="146"/>
  <c r="H457" i="146"/>
  <c r="I457" i="146" s="1"/>
  <c r="A452" i="146"/>
  <c r="H452" i="146"/>
  <c r="I452" i="146" s="1"/>
  <c r="A447" i="146"/>
  <c r="H447" i="146"/>
  <c r="I447" i="146" s="1"/>
  <c r="A442" i="146"/>
  <c r="H442" i="146"/>
  <c r="I442" i="146" s="1"/>
  <c r="A456" i="146"/>
  <c r="H456" i="146"/>
  <c r="I456" i="146" s="1"/>
  <c r="A454" i="146" l="1"/>
  <c r="H454" i="146"/>
  <c r="I454" i="146" s="1"/>
  <c r="A455" i="146"/>
  <c r="H455" i="146"/>
  <c r="I455" i="146" s="1"/>
  <c r="A453" i="146"/>
  <c r="H453" i="146"/>
  <c r="I453" i="146" s="1"/>
  <c r="A451" i="146" l="1"/>
  <c r="H451" i="146"/>
  <c r="I451" i="146" s="1"/>
  <c r="A473" i="146" l="1"/>
  <c r="H473" i="146"/>
  <c r="I473" i="146" s="1"/>
  <c r="A449" i="146" l="1"/>
  <c r="H449" i="146"/>
  <c r="I449" i="146" s="1"/>
  <c r="A450" i="146"/>
  <c r="H450" i="146"/>
  <c r="I450" i="146" s="1"/>
  <c r="A448" i="146"/>
  <c r="H448" i="146"/>
  <c r="I448" i="146" s="1"/>
  <c r="A445" i="146"/>
  <c r="H445" i="146"/>
  <c r="I445" i="146" s="1"/>
  <c r="A443" i="146"/>
  <c r="H443" i="146"/>
  <c r="I443" i="146" s="1"/>
  <c r="A441" i="146"/>
  <c r="H441" i="146"/>
  <c r="I441" i="146" s="1"/>
  <c r="A425" i="146"/>
  <c r="H425" i="146"/>
  <c r="I425" i="146" s="1"/>
  <c r="A424" i="146"/>
  <c r="H424" i="146"/>
  <c r="I424" i="146" s="1"/>
  <c r="A426" i="146"/>
  <c r="H426" i="146"/>
  <c r="I426" i="146" s="1"/>
  <c r="A479" i="146"/>
  <c r="H479" i="146"/>
  <c r="I479" i="146" s="1"/>
  <c r="A421" i="146"/>
  <c r="H421" i="146"/>
  <c r="I421" i="146" s="1"/>
  <c r="A440" i="146"/>
  <c r="H440" i="146"/>
  <c r="I440" i="146" s="1"/>
  <c r="A434" i="146"/>
  <c r="H434" i="146"/>
  <c r="I434" i="146" s="1"/>
  <c r="A432" i="146"/>
  <c r="H432" i="146"/>
  <c r="I432" i="146" s="1"/>
  <c r="A430" i="146"/>
  <c r="H430" i="146"/>
  <c r="I430" i="146" s="1"/>
  <c r="A438" i="146" l="1"/>
  <c r="H438" i="146"/>
  <c r="I438" i="146" s="1"/>
  <c r="A437" i="146"/>
  <c r="H437" i="146"/>
  <c r="I437" i="146" s="1"/>
  <c r="A439" i="146"/>
  <c r="H439" i="146"/>
  <c r="I439" i="146" s="1"/>
  <c r="A436" i="146"/>
  <c r="H436" i="146"/>
  <c r="I436" i="146" s="1"/>
  <c r="A431" i="146"/>
  <c r="H431" i="146"/>
  <c r="I431" i="146" s="1"/>
  <c r="A433" i="146"/>
  <c r="H433" i="146"/>
  <c r="I433" i="146" s="1"/>
  <c r="A429" i="146"/>
  <c r="H429" i="146"/>
  <c r="I429" i="146" s="1"/>
  <c r="A428" i="146"/>
  <c r="H428" i="146"/>
  <c r="I428" i="146" s="1"/>
  <c r="A444" i="146"/>
  <c r="H444" i="146"/>
  <c r="I444" i="146" s="1"/>
  <c r="A423" i="146"/>
  <c r="H423" i="146"/>
  <c r="I423" i="146" s="1"/>
  <c r="A422" i="146"/>
  <c r="H422" i="146"/>
  <c r="I422" i="146" s="1"/>
  <c r="A446" i="146"/>
  <c r="H446" i="146"/>
  <c r="I446" i="146" s="1"/>
  <c r="A410" i="146"/>
  <c r="H410" i="146"/>
  <c r="I410" i="146" s="1"/>
  <c r="A420" i="146"/>
  <c r="H420" i="146"/>
  <c r="I420" i="146" s="1"/>
  <c r="A417" i="146"/>
  <c r="H417" i="146"/>
  <c r="I417" i="146" s="1"/>
  <c r="A419" i="146"/>
  <c r="H419" i="146"/>
  <c r="I419" i="146" s="1"/>
  <c r="A418" i="146"/>
  <c r="H418" i="146"/>
  <c r="I418" i="146" s="1"/>
  <c r="A435" i="146"/>
  <c r="H435" i="146"/>
  <c r="I435" i="146" s="1"/>
  <c r="A415" i="146" l="1"/>
  <c r="H415" i="146"/>
  <c r="I415" i="146" s="1"/>
  <c r="A414" i="146"/>
  <c r="H414" i="146"/>
  <c r="I414" i="146" s="1"/>
  <c r="A409" i="146"/>
  <c r="H409" i="146"/>
  <c r="I409" i="146" s="1"/>
  <c r="A412" i="146"/>
  <c r="H412" i="146"/>
  <c r="I412" i="146" s="1"/>
  <c r="A411" i="146"/>
  <c r="H411" i="146"/>
  <c r="I411" i="146" s="1"/>
  <c r="A460" i="146"/>
  <c r="H460" i="146"/>
  <c r="I460" i="146" s="1"/>
  <c r="A407" i="146"/>
  <c r="H407" i="146"/>
  <c r="I407" i="146" s="1"/>
  <c r="A406" i="146"/>
  <c r="H406" i="146"/>
  <c r="I406" i="146" s="1"/>
  <c r="A427" i="146"/>
  <c r="H427" i="146"/>
  <c r="I427" i="146" s="1"/>
  <c r="A392" i="146"/>
  <c r="H392" i="146"/>
  <c r="I392" i="146" s="1"/>
  <c r="A400" i="146"/>
  <c r="H400" i="146"/>
  <c r="I400" i="146" s="1"/>
  <c r="A398" i="146"/>
  <c r="H398" i="146"/>
  <c r="I398" i="146" s="1"/>
  <c r="A394" i="146"/>
  <c r="H394" i="146"/>
  <c r="I394" i="146" s="1"/>
  <c r="A393" i="146"/>
  <c r="H393" i="146"/>
  <c r="I393" i="146" s="1"/>
  <c r="A405" i="146"/>
  <c r="H405" i="146"/>
  <c r="I405" i="146" s="1"/>
  <c r="A389" i="146"/>
  <c r="H389" i="146"/>
  <c r="I389" i="146" s="1"/>
  <c r="A401" i="146" l="1"/>
  <c r="H401" i="146"/>
  <c r="I401" i="146" s="1"/>
  <c r="A404" i="146" l="1"/>
  <c r="H404" i="146"/>
  <c r="I404" i="146" s="1"/>
  <c r="A403" i="146"/>
  <c r="H403" i="146"/>
  <c r="I403" i="146" s="1"/>
  <c r="A402" i="146"/>
  <c r="H402" i="146"/>
  <c r="I402" i="146" s="1"/>
  <c r="A399" i="146"/>
  <c r="H399" i="146"/>
  <c r="I399" i="146" s="1"/>
  <c r="A416" i="146"/>
  <c r="H416" i="146"/>
  <c r="I416" i="146" s="1"/>
  <c r="A397" i="146"/>
  <c r="H397" i="146"/>
  <c r="I397" i="146" s="1"/>
  <c r="A413" i="146"/>
  <c r="H413" i="146"/>
  <c r="I413" i="146" s="1"/>
  <c r="A395" i="146"/>
  <c r="H395" i="146"/>
  <c r="I395" i="146" s="1"/>
  <c r="A396" i="146"/>
  <c r="H396" i="146"/>
  <c r="I396" i="146" s="1"/>
  <c r="A408" i="146"/>
  <c r="H408" i="146"/>
  <c r="I408" i="146" s="1"/>
  <c r="A507" i="146"/>
  <c r="H507" i="146"/>
  <c r="I507" i="146" s="1"/>
  <c r="A391" i="146" l="1"/>
  <c r="H391" i="146"/>
  <c r="I391" i="146" s="1"/>
  <c r="A390" i="146"/>
  <c r="H390" i="146"/>
  <c r="I390" i="146" s="1"/>
  <c r="A633" i="146"/>
  <c r="H633" i="146"/>
  <c r="I633" i="146" s="1"/>
  <c r="A371" i="146"/>
  <c r="H371" i="146"/>
  <c r="I371" i="146" s="1"/>
  <c r="A388" i="146"/>
  <c r="H388" i="146"/>
  <c r="I388" i="146" s="1"/>
  <c r="A381" i="146"/>
  <c r="H381" i="146"/>
  <c r="I381" i="146" s="1"/>
  <c r="A377" i="146"/>
  <c r="H377" i="146"/>
  <c r="I377" i="146" s="1"/>
  <c r="A376" i="146"/>
  <c r="H376" i="146"/>
  <c r="I376" i="146" s="1"/>
  <c r="A375" i="146"/>
  <c r="H375" i="146"/>
  <c r="I375" i="146" s="1"/>
  <c r="A372" i="146"/>
  <c r="H372" i="146"/>
  <c r="I372" i="146" s="1"/>
  <c r="A386" i="146"/>
  <c r="H386" i="146"/>
  <c r="I386" i="146" s="1"/>
  <c r="A384" i="146"/>
  <c r="H384" i="146"/>
  <c r="I384" i="146" s="1"/>
  <c r="A385" i="146"/>
  <c r="H385" i="146"/>
  <c r="I385" i="146" s="1"/>
  <c r="A383" i="146"/>
  <c r="H383" i="146"/>
  <c r="I383" i="146" s="1"/>
  <c r="A382" i="146"/>
  <c r="H382" i="146"/>
  <c r="I382" i="146" s="1"/>
  <c r="A380" i="146"/>
  <c r="H380" i="146"/>
  <c r="I380" i="146" s="1"/>
  <c r="A379" i="146"/>
  <c r="H379" i="146"/>
  <c r="I379" i="146" s="1"/>
  <c r="A374" i="146"/>
  <c r="H374" i="146"/>
  <c r="I374" i="146" s="1"/>
  <c r="A378" i="146"/>
  <c r="H378" i="146"/>
  <c r="I378" i="146" s="1"/>
  <c r="A373" i="146" l="1"/>
  <c r="H373" i="146"/>
  <c r="I373" i="146" s="1"/>
  <c r="A689" i="146"/>
  <c r="H689" i="146"/>
  <c r="I689" i="146" s="1"/>
  <c r="A387" i="146" l="1"/>
  <c r="H387" i="146"/>
  <c r="I387" i="146" s="1"/>
  <c r="A370" i="146" l="1"/>
  <c r="H370" i="146"/>
  <c r="I370" i="146" s="1"/>
  <c r="A369" i="146"/>
  <c r="H369" i="146"/>
  <c r="I369" i="146" s="1"/>
  <c r="A357" i="146"/>
  <c r="H357" i="146"/>
  <c r="I357" i="146" s="1"/>
  <c r="A368" i="146"/>
  <c r="H368" i="146"/>
  <c r="I368" i="146" s="1"/>
  <c r="A366" i="146"/>
  <c r="H366" i="146"/>
  <c r="I366" i="146" s="1"/>
  <c r="A364" i="146"/>
  <c r="H364" i="146"/>
  <c r="I364" i="146" s="1"/>
  <c r="A365" i="146"/>
  <c r="H365" i="146"/>
  <c r="I365" i="146" s="1"/>
  <c r="A363" i="146"/>
  <c r="H363" i="146"/>
  <c r="I363" i="146" s="1"/>
  <c r="A361" i="146"/>
  <c r="H361" i="146"/>
  <c r="I361" i="146" s="1"/>
  <c r="A362" i="146"/>
  <c r="H362" i="146"/>
  <c r="I362" i="146" s="1"/>
  <c r="A360" i="146"/>
  <c r="H360" i="146"/>
  <c r="I360" i="146" s="1"/>
  <c r="A358" i="146"/>
  <c r="H358" i="146"/>
  <c r="I358" i="146" s="1"/>
  <c r="A359" i="146"/>
  <c r="H359" i="146"/>
  <c r="I359" i="146" s="1"/>
  <c r="A356" i="146"/>
  <c r="H356" i="146"/>
  <c r="I356" i="146" s="1"/>
  <c r="A353" i="146"/>
  <c r="H353" i="146"/>
  <c r="I353" i="146" s="1"/>
  <c r="A352" i="146"/>
  <c r="H352" i="146"/>
  <c r="I352" i="146" s="1"/>
  <c r="A340" i="146"/>
  <c r="H340" i="146"/>
  <c r="I340" i="146" s="1"/>
  <c r="A351" i="146"/>
  <c r="H351" i="146"/>
  <c r="I351" i="146" s="1"/>
  <c r="A350" i="146"/>
  <c r="H350" i="146"/>
  <c r="I350" i="146" s="1"/>
  <c r="A349" i="146"/>
  <c r="H349" i="146"/>
  <c r="I349" i="146" s="1"/>
  <c r="A348" i="146"/>
  <c r="H348" i="146"/>
  <c r="I348" i="146" s="1"/>
  <c r="A347" i="146"/>
  <c r="H347" i="146"/>
  <c r="I347" i="146" s="1"/>
  <c r="A341" i="146"/>
  <c r="H341" i="146"/>
  <c r="I341" i="146" s="1"/>
  <c r="A342" i="146"/>
  <c r="H342" i="146"/>
  <c r="I342" i="146" s="1"/>
  <c r="A339" i="146"/>
  <c r="H339" i="146"/>
  <c r="I339" i="146" s="1"/>
  <c r="A345" i="146"/>
  <c r="H345" i="146"/>
  <c r="I345" i="146" s="1"/>
  <c r="A324" i="146"/>
  <c r="H324" i="146"/>
  <c r="I324" i="146" s="1"/>
  <c r="A336" i="146"/>
  <c r="H336" i="146"/>
  <c r="I336" i="146" s="1"/>
  <c r="A337" i="146"/>
  <c r="H337" i="146"/>
  <c r="I337" i="146" s="1"/>
  <c r="A335" i="146"/>
  <c r="H335" i="146"/>
  <c r="I335" i="146" s="1"/>
  <c r="A331" i="146"/>
  <c r="H331" i="146"/>
  <c r="I331" i="146" s="1"/>
  <c r="A328" i="146"/>
  <c r="H328" i="146"/>
  <c r="I328" i="146" s="1"/>
  <c r="A325" i="146"/>
  <c r="H325" i="146"/>
  <c r="I325" i="146" s="1"/>
  <c r="A321" i="146"/>
  <c r="H321" i="146"/>
  <c r="I321" i="146" s="1"/>
  <c r="A334" i="146"/>
  <c r="H334" i="146"/>
  <c r="I334" i="146" s="1"/>
  <c r="A332" i="146"/>
  <c r="H332" i="146"/>
  <c r="I332" i="146" s="1"/>
  <c r="A354" i="146"/>
  <c r="H354" i="146"/>
  <c r="I354" i="146" s="1"/>
  <c r="A333" i="146"/>
  <c r="H333" i="146"/>
  <c r="I333" i="146" s="1"/>
  <c r="A330" i="146"/>
  <c r="H330" i="146"/>
  <c r="I330" i="146" s="1"/>
  <c r="A346" i="146"/>
  <c r="H346" i="146"/>
  <c r="I346" i="146" s="1"/>
  <c r="A343" i="146"/>
  <c r="H343" i="146"/>
  <c r="I343" i="146" s="1"/>
  <c r="A329" i="146"/>
  <c r="H329" i="146"/>
  <c r="I329" i="146" s="1"/>
  <c r="A327" i="146"/>
  <c r="H327" i="146"/>
  <c r="I327" i="146" s="1"/>
  <c r="A326" i="146"/>
  <c r="H326" i="146"/>
  <c r="I326" i="146" s="1"/>
  <c r="A338" i="146"/>
  <c r="H338" i="146"/>
  <c r="I338" i="146" s="1"/>
  <c r="A624" i="146"/>
  <c r="H624" i="146"/>
  <c r="I624" i="146" s="1"/>
  <c r="A322" i="146"/>
  <c r="H322" i="146"/>
  <c r="I322" i="146" s="1"/>
  <c r="A323" i="146"/>
  <c r="H323" i="146"/>
  <c r="I323" i="146" s="1"/>
  <c r="A307" i="146"/>
  <c r="H307" i="146"/>
  <c r="I307" i="146" s="1"/>
  <c r="A320" i="146"/>
  <c r="H320" i="146"/>
  <c r="I320" i="146" s="1"/>
  <c r="A316" i="146"/>
  <c r="H316" i="146"/>
  <c r="I316" i="146" s="1"/>
  <c r="A315" i="146"/>
  <c r="H315" i="146"/>
  <c r="I315" i="146" s="1"/>
  <c r="A314" i="146"/>
  <c r="H314" i="146"/>
  <c r="I314" i="146" s="1"/>
  <c r="A319" i="146"/>
  <c r="H319" i="146"/>
  <c r="I319" i="146" s="1"/>
  <c r="A318" i="146"/>
  <c r="H318" i="146"/>
  <c r="I318" i="146" s="1"/>
  <c r="A317" i="146"/>
  <c r="H317" i="146"/>
  <c r="I317" i="146" s="1"/>
  <c r="A313" i="146"/>
  <c r="H313" i="146"/>
  <c r="I313" i="146" s="1"/>
  <c r="A309" i="146"/>
  <c r="H309" i="146"/>
  <c r="I309" i="146" s="1"/>
  <c r="A308" i="146"/>
  <c r="H308" i="146"/>
  <c r="I308" i="146" s="1"/>
  <c r="A306" i="146"/>
  <c r="H306" i="146"/>
  <c r="I306" i="146" s="1"/>
  <c r="A303" i="146"/>
  <c r="H303" i="146"/>
  <c r="I303" i="146" s="1"/>
  <c r="A299" i="146"/>
  <c r="H299" i="146"/>
  <c r="I299" i="146" s="1"/>
  <c r="A302" i="146"/>
  <c r="H302" i="146"/>
  <c r="I302" i="146" s="1"/>
  <c r="A344" i="146"/>
  <c r="H344" i="146"/>
  <c r="I344" i="146" s="1"/>
  <c r="A293" i="146"/>
  <c r="H293" i="146"/>
  <c r="I293" i="146" s="1"/>
  <c r="A292" i="146"/>
  <c r="H292" i="146"/>
  <c r="I292" i="146" s="1"/>
  <c r="A288" i="146"/>
  <c r="H288" i="146"/>
  <c r="I288" i="146" s="1"/>
  <c r="A290" i="146"/>
  <c r="H290" i="146"/>
  <c r="I290" i="146" s="1"/>
  <c r="A296" i="146"/>
  <c r="H296" i="146"/>
  <c r="I296" i="146" s="1"/>
  <c r="A285" i="146"/>
  <c r="H285" i="146"/>
  <c r="I285" i="146" s="1"/>
  <c r="A301" i="146"/>
  <c r="H301" i="146"/>
  <c r="I301" i="146" s="1"/>
  <c r="A297" i="146"/>
  <c r="H297" i="146"/>
  <c r="I297" i="146" s="1"/>
  <c r="A300" i="146"/>
  <c r="H300" i="146"/>
  <c r="I300" i="146" s="1"/>
  <c r="A298" i="146"/>
  <c r="H298" i="146"/>
  <c r="I298" i="146" s="1"/>
  <c r="A295" i="146"/>
  <c r="H295" i="146"/>
  <c r="I295" i="146" s="1"/>
  <c r="A312" i="146"/>
  <c r="H312" i="146"/>
  <c r="I312" i="146" s="1"/>
  <c r="A294" i="146"/>
  <c r="H294" i="146"/>
  <c r="I294" i="146" s="1"/>
  <c r="A310" i="146"/>
  <c r="H310" i="146"/>
  <c r="I310" i="146" s="1"/>
  <c r="A291" i="146"/>
  <c r="H291" i="146"/>
  <c r="I291" i="146" s="1"/>
  <c r="A289" i="146"/>
  <c r="H289" i="146"/>
  <c r="I289" i="146" s="1"/>
  <c r="A305" i="146"/>
  <c r="H305" i="146"/>
  <c r="I305" i="146" s="1"/>
  <c r="A287" i="146"/>
  <c r="H287" i="146"/>
  <c r="I287" i="146" s="1"/>
  <c r="A286" i="146"/>
  <c r="H286" i="146"/>
  <c r="I286" i="146" s="1"/>
  <c r="A278" i="146"/>
  <c r="H278" i="146"/>
  <c r="I278" i="146" s="1"/>
  <c r="A273" i="146"/>
  <c r="H273" i="146"/>
  <c r="I273" i="146" s="1"/>
  <c r="A274" i="146"/>
  <c r="H274" i="146"/>
  <c r="I274" i="146" s="1"/>
  <c r="A272" i="146"/>
  <c r="H272" i="146"/>
  <c r="I272" i="146" s="1"/>
  <c r="A271" i="146"/>
  <c r="H271" i="146"/>
  <c r="I271" i="146" s="1"/>
  <c r="A269" i="146"/>
  <c r="H269" i="146"/>
  <c r="I269" i="146" s="1"/>
  <c r="A284" i="146"/>
  <c r="H284" i="146"/>
  <c r="I284" i="146" s="1"/>
  <c r="A282" i="146" l="1"/>
  <c r="H282" i="146"/>
  <c r="I282" i="146" s="1"/>
  <c r="A279" i="146"/>
  <c r="H279" i="146"/>
  <c r="I279" i="146" s="1"/>
  <c r="A280" i="146"/>
  <c r="H280" i="146"/>
  <c r="I280" i="146" s="1"/>
  <c r="A283" i="146"/>
  <c r="H283" i="146"/>
  <c r="I283" i="146" s="1"/>
  <c r="A281" i="146"/>
  <c r="H281" i="146"/>
  <c r="I281" i="146" s="1"/>
  <c r="A276" i="146"/>
  <c r="H276" i="146"/>
  <c r="I276" i="146" s="1"/>
  <c r="A277" i="146"/>
  <c r="H277" i="146"/>
  <c r="I277" i="146" s="1"/>
  <c r="A275" i="146"/>
  <c r="H275" i="146"/>
  <c r="I275" i="146" s="1"/>
  <c r="A270" i="146"/>
  <c r="H270" i="146"/>
  <c r="I270" i="146" s="1"/>
  <c r="A268" i="146"/>
  <c r="H268" i="146"/>
  <c r="I268" i="146" s="1"/>
  <c r="A266" i="146"/>
  <c r="H266" i="146"/>
  <c r="I266" i="146" s="1"/>
  <c r="A267" i="146"/>
  <c r="H267" i="146"/>
  <c r="I267" i="146" s="1"/>
  <c r="A265" i="146"/>
  <c r="H265" i="146"/>
  <c r="I265" i="146" s="1"/>
  <c r="A256" i="146"/>
  <c r="H256" i="146"/>
  <c r="I256" i="146" s="1"/>
  <c r="A255" i="146"/>
  <c r="H255" i="146"/>
  <c r="I255" i="146" s="1"/>
  <c r="A254" i="146"/>
  <c r="H254" i="146"/>
  <c r="I254" i="146" s="1"/>
  <c r="A264" i="146"/>
  <c r="H264" i="146"/>
  <c r="I264" i="146" s="1"/>
  <c r="A263" i="146"/>
  <c r="H263" i="146"/>
  <c r="I263" i="146" s="1"/>
  <c r="A262" i="146"/>
  <c r="H262" i="146"/>
  <c r="I262" i="146" s="1"/>
  <c r="A261" i="146"/>
  <c r="H261" i="146"/>
  <c r="I261" i="146" s="1"/>
  <c r="A258" i="146"/>
  <c r="H258" i="146"/>
  <c r="I258" i="146" s="1"/>
  <c r="A257" i="146"/>
  <c r="H257" i="146"/>
  <c r="I257" i="146" s="1"/>
  <c r="A253" i="146"/>
  <c r="H253" i="146"/>
  <c r="I253" i="146" s="1"/>
  <c r="A238" i="146"/>
  <c r="H238" i="146"/>
  <c r="I238" i="146" s="1"/>
  <c r="A311" i="146"/>
  <c r="H311" i="146"/>
  <c r="I311" i="146" s="1"/>
  <c r="A250" i="146"/>
  <c r="H250" i="146"/>
  <c r="I250" i="146" s="1"/>
  <c r="A251" i="146"/>
  <c r="H251" i="146"/>
  <c r="I251" i="146" s="1"/>
  <c r="A243" i="146"/>
  <c r="H243" i="146"/>
  <c r="I243" i="146" s="1"/>
  <c r="A245" i="146"/>
  <c r="H245" i="146"/>
  <c r="I245" i="146" s="1"/>
  <c r="A241" i="146"/>
  <c r="H241" i="146"/>
  <c r="I241" i="146" s="1"/>
  <c r="A549" i="146"/>
  <c r="H549" i="146"/>
  <c r="I549" i="146" s="1"/>
  <c r="A237" i="146"/>
  <c r="H237" i="146"/>
  <c r="I237" i="146" s="1"/>
  <c r="A234" i="146"/>
  <c r="H234" i="146"/>
  <c r="I234" i="146" s="1"/>
  <c r="A249" i="146"/>
  <c r="H249" i="146"/>
  <c r="I249" i="146" s="1"/>
  <c r="A248" i="146"/>
  <c r="H248" i="146"/>
  <c r="I248" i="146" s="1"/>
  <c r="A246" i="146"/>
  <c r="H246" i="146"/>
  <c r="I246" i="146" s="1"/>
  <c r="A247" i="146"/>
  <c r="H247" i="146"/>
  <c r="I247" i="146" s="1"/>
  <c r="A244" i="146"/>
  <c r="H244" i="146"/>
  <c r="I244" i="146" s="1"/>
  <c r="A242" i="146"/>
  <c r="H242" i="146"/>
  <c r="I242" i="146" s="1"/>
  <c r="A240" i="146"/>
  <c r="H240" i="146"/>
  <c r="I240" i="146" s="1"/>
  <c r="A239" i="146"/>
  <c r="H239" i="146"/>
  <c r="I239" i="146" s="1"/>
  <c r="A236" i="146"/>
  <c r="H236" i="146"/>
  <c r="I236" i="146" s="1"/>
  <c r="A235" i="146"/>
  <c r="H235" i="146"/>
  <c r="I235" i="146" s="1"/>
  <c r="A224" i="146"/>
  <c r="H224" i="146"/>
  <c r="I224" i="146" s="1"/>
  <c r="A225" i="146"/>
  <c r="H225" i="146"/>
  <c r="I225" i="146" s="1"/>
  <c r="A229" i="146"/>
  <c r="H229" i="146"/>
  <c r="I229" i="146" s="1"/>
  <c r="A218" i="146"/>
  <c r="H218" i="146"/>
  <c r="I218" i="146" s="1"/>
  <c r="A219" i="146"/>
  <c r="H219" i="146"/>
  <c r="I219" i="146" s="1"/>
  <c r="A221" i="146"/>
  <c r="H221" i="146"/>
  <c r="I221" i="146" s="1"/>
  <c r="A220" i="146"/>
  <c r="H220" i="146"/>
  <c r="I220" i="146" s="1"/>
  <c r="A215" i="146"/>
  <c r="H215" i="146"/>
  <c r="I215" i="146" s="1"/>
  <c r="A233" i="146"/>
  <c r="H233" i="146"/>
  <c r="I233" i="146" s="1"/>
  <c r="A232" i="146"/>
  <c r="H232" i="146"/>
  <c r="I232" i="146" s="1"/>
  <c r="A231" i="146"/>
  <c r="H231" i="146"/>
  <c r="I231" i="146" s="1"/>
  <c r="A230" i="146"/>
  <c r="H230" i="146"/>
  <c r="I230" i="146" s="1"/>
  <c r="A260" i="146"/>
  <c r="H260" i="146"/>
  <c r="I260" i="146" s="1"/>
  <c r="A228" i="146"/>
  <c r="H228" i="146"/>
  <c r="I228" i="146" s="1"/>
  <c r="A259" i="146"/>
  <c r="H259" i="146"/>
  <c r="I259" i="146" s="1"/>
  <c r="A226" i="146"/>
  <c r="H226" i="146"/>
  <c r="I226" i="146" s="1"/>
  <c r="A223" i="146"/>
  <c r="H223" i="146"/>
  <c r="I223" i="146" s="1"/>
  <c r="A222" i="146"/>
  <c r="H222" i="146"/>
  <c r="I222" i="146" s="1"/>
  <c r="A252" i="146"/>
  <c r="H252" i="146"/>
  <c r="I252" i="146" s="1"/>
  <c r="A217" i="146"/>
  <c r="H217" i="146"/>
  <c r="I217" i="146" s="1"/>
  <c r="A216" i="146"/>
  <c r="H216" i="146"/>
  <c r="I216" i="146" s="1"/>
  <c r="A214" i="146"/>
  <c r="H214" i="146"/>
  <c r="I214" i="146" s="1"/>
  <c r="A197" i="146"/>
  <c r="H197" i="146"/>
  <c r="I197" i="146" s="1"/>
  <c r="A205" i="146"/>
  <c r="H205" i="146"/>
  <c r="I205" i="146" s="1"/>
  <c r="A204" i="146"/>
  <c r="H204" i="146"/>
  <c r="I204" i="146" s="1"/>
  <c r="A203" i="146"/>
  <c r="H203" i="146"/>
  <c r="I203" i="146" s="1"/>
  <c r="A213" i="146"/>
  <c r="H213" i="146"/>
  <c r="I213" i="146" s="1"/>
  <c r="A211" i="146"/>
  <c r="H211" i="146"/>
  <c r="I211" i="146" s="1"/>
  <c r="A209" i="146"/>
  <c r="H209" i="146"/>
  <c r="I209" i="146" s="1"/>
  <c r="A207" i="146"/>
  <c r="H207" i="146"/>
  <c r="I207" i="146" s="1"/>
  <c r="A206" i="146"/>
  <c r="H206" i="146"/>
  <c r="I206" i="146" s="1"/>
  <c r="A202" i="146"/>
  <c r="H202" i="146"/>
  <c r="I202" i="146" s="1"/>
  <c r="A200" i="146" l="1"/>
  <c r="H200" i="146"/>
  <c r="I200" i="146" s="1"/>
  <c r="A199" i="146"/>
  <c r="H199" i="146"/>
  <c r="I199" i="146" s="1"/>
  <c r="A195" i="146"/>
  <c r="H195" i="146"/>
  <c r="I195" i="146" s="1"/>
  <c r="A190" i="146"/>
  <c r="H190" i="146"/>
  <c r="I190" i="146" s="1"/>
  <c r="A189" i="146"/>
  <c r="H189" i="146"/>
  <c r="I189" i="146" s="1"/>
  <c r="A188" i="146"/>
  <c r="H188" i="146"/>
  <c r="I188" i="146" s="1"/>
  <c r="A192" i="146"/>
  <c r="H192" i="146"/>
  <c r="I192" i="146" s="1"/>
  <c r="A186" i="146"/>
  <c r="H186" i="146"/>
  <c r="I186" i="146" s="1"/>
  <c r="A184" i="146"/>
  <c r="H184" i="146"/>
  <c r="I184" i="146" s="1"/>
  <c r="A181" i="146"/>
  <c r="H181" i="146"/>
  <c r="I181" i="146" s="1"/>
  <c r="A198" i="146"/>
  <c r="H198" i="146"/>
  <c r="I198" i="146" s="1"/>
  <c r="A196" i="146"/>
  <c r="H196" i="146"/>
  <c r="I196" i="146" s="1"/>
  <c r="A212" i="146"/>
  <c r="H212" i="146"/>
  <c r="I212" i="146" s="1"/>
  <c r="A187" i="146"/>
  <c r="H187" i="146"/>
  <c r="I187" i="146" s="1"/>
  <c r="A185" i="146"/>
  <c r="H185" i="146"/>
  <c r="I185" i="146" s="1"/>
  <c r="A201" i="146"/>
  <c r="H201" i="146"/>
  <c r="I201" i="146" s="1"/>
  <c r="A183" i="146"/>
  <c r="H183" i="146"/>
  <c r="I183" i="146" s="1"/>
  <c r="A182" i="146"/>
  <c r="H182" i="146"/>
  <c r="I182" i="146" s="1"/>
  <c r="A168" i="146"/>
  <c r="H168" i="146"/>
  <c r="I168" i="146" s="1"/>
  <c r="A174" i="146"/>
  <c r="H174" i="146"/>
  <c r="I174" i="146" s="1"/>
  <c r="A177" i="146"/>
  <c r="H177" i="146"/>
  <c r="I177" i="146" s="1"/>
  <c r="A176" i="146"/>
  <c r="H176" i="146"/>
  <c r="I176" i="146" s="1"/>
  <c r="A175" i="146"/>
  <c r="H175" i="146"/>
  <c r="I175" i="146" s="1"/>
  <c r="A173" i="146"/>
  <c r="H173" i="146"/>
  <c r="I173" i="146" s="1"/>
  <c r="A172" i="146"/>
  <c r="H172" i="146"/>
  <c r="I172" i="146" s="1"/>
  <c r="A180" i="146"/>
  <c r="H180" i="146"/>
  <c r="I180" i="146" s="1"/>
  <c r="A179" i="146"/>
  <c r="H179" i="146"/>
  <c r="I179" i="146" s="1"/>
  <c r="A178" i="146"/>
  <c r="H178" i="146"/>
  <c r="I178" i="146" s="1"/>
  <c r="A194" i="146"/>
  <c r="H194" i="146"/>
  <c r="I194" i="146" s="1"/>
  <c r="A210" i="146"/>
  <c r="H210" i="146"/>
  <c r="I210" i="146" s="1"/>
  <c r="A193" i="146"/>
  <c r="H193" i="146"/>
  <c r="I193" i="146" s="1"/>
  <c r="A208" i="146"/>
  <c r="H208" i="146"/>
  <c r="I208" i="146" s="1"/>
  <c r="A191" i="146"/>
  <c r="H191" i="146"/>
  <c r="I191" i="146" s="1"/>
  <c r="A170" i="146"/>
  <c r="H170" i="146"/>
  <c r="I170" i="146" s="1"/>
  <c r="A171" i="146"/>
  <c r="H171" i="146"/>
  <c r="I171" i="146" s="1"/>
  <c r="A169" i="146"/>
  <c r="H169" i="146"/>
  <c r="I169" i="146" s="1"/>
  <c r="A166" i="146"/>
  <c r="H166" i="146"/>
  <c r="I166" i="146" s="1"/>
  <c r="A167" i="146"/>
  <c r="H167" i="146"/>
  <c r="I167" i="146" s="1"/>
  <c r="A165" i="146"/>
  <c r="H165" i="146"/>
  <c r="I165" i="146" s="1"/>
  <c r="A159" i="146"/>
  <c r="H159" i="146"/>
  <c r="I159" i="146" s="1"/>
  <c r="A155" i="146"/>
  <c r="H155" i="146"/>
  <c r="I155" i="146" s="1"/>
  <c r="A153" i="146"/>
  <c r="H153" i="146"/>
  <c r="I153" i="146" s="1"/>
  <c r="A152" i="146"/>
  <c r="H152" i="146"/>
  <c r="I152" i="146" s="1"/>
  <c r="A164" i="146"/>
  <c r="H164" i="146"/>
  <c r="I164" i="146" s="1"/>
  <c r="A163" i="146" l="1"/>
  <c r="H163" i="146"/>
  <c r="I163" i="146" s="1"/>
  <c r="A157" i="146"/>
  <c r="H157" i="146"/>
  <c r="I157" i="146" s="1"/>
  <c r="A146" i="146" l="1"/>
  <c r="H146" i="146"/>
  <c r="I146" i="146" s="1"/>
  <c r="A154" i="146"/>
  <c r="H154" i="146"/>
  <c r="I154" i="146" s="1"/>
  <c r="A156" i="146"/>
  <c r="H156" i="146"/>
  <c r="I156" i="146" s="1"/>
  <c r="A150" i="146" l="1"/>
  <c r="H150" i="146"/>
  <c r="I150" i="146" s="1"/>
  <c r="A137" i="146"/>
  <c r="H137" i="146"/>
  <c r="I137" i="146" s="1"/>
  <c r="A142" i="146"/>
  <c r="H142" i="146"/>
  <c r="I142" i="146" s="1"/>
  <c r="A149" i="146"/>
  <c r="H149" i="146"/>
  <c r="I149" i="146" s="1"/>
  <c r="A141" i="146"/>
  <c r="H141" i="146"/>
  <c r="I141" i="146" s="1"/>
  <c r="A136" i="146"/>
  <c r="H136" i="146"/>
  <c r="I136" i="146" s="1"/>
  <c r="A135" i="146"/>
  <c r="H135" i="146"/>
  <c r="I135" i="146" s="1"/>
  <c r="A138" i="146"/>
  <c r="H138" i="146"/>
  <c r="I138" i="146" s="1"/>
  <c r="A134" i="146"/>
  <c r="H134" i="146"/>
  <c r="I134" i="146" s="1"/>
  <c r="A132" i="146"/>
  <c r="H132" i="146"/>
  <c r="I132" i="146" s="1"/>
  <c r="A130" i="146"/>
  <c r="H130" i="146"/>
  <c r="I130" i="146" s="1"/>
  <c r="A148" i="146"/>
  <c r="H148" i="146"/>
  <c r="I148" i="146" s="1"/>
  <c r="A147" i="146"/>
  <c r="H147" i="146"/>
  <c r="I147" i="146" s="1"/>
  <c r="A145" i="146"/>
  <c r="H145" i="146"/>
  <c r="I145" i="146" s="1"/>
  <c r="A162" i="146"/>
  <c r="H162" i="146"/>
  <c r="I162" i="146" s="1"/>
  <c r="A161" i="146"/>
  <c r="H161" i="146"/>
  <c r="I161" i="146" s="1"/>
  <c r="A160" i="146"/>
  <c r="H160" i="146"/>
  <c r="I160" i="146" s="1"/>
  <c r="A143" i="146" l="1"/>
  <c r="H143" i="146"/>
  <c r="I143" i="146" s="1"/>
  <c r="A158" i="146"/>
  <c r="H158" i="146"/>
  <c r="I158" i="146" s="1"/>
  <c r="A139" i="146"/>
  <c r="H139" i="146"/>
  <c r="I139" i="146" s="1"/>
  <c r="A140" i="146"/>
  <c r="H140" i="146"/>
  <c r="I140" i="146" s="1"/>
  <c r="A151" i="146"/>
  <c r="H151" i="146"/>
  <c r="I151" i="146" s="1"/>
  <c r="A131" i="146"/>
  <c r="H131" i="146"/>
  <c r="I131" i="146" s="1"/>
  <c r="A133" i="146"/>
  <c r="H133" i="146"/>
  <c r="I133" i="146" s="1"/>
  <c r="A129" i="146"/>
  <c r="H129" i="146"/>
  <c r="I129" i="146" s="1"/>
  <c r="A126" i="146"/>
  <c r="H126" i="146"/>
  <c r="I126" i="146" s="1"/>
  <c r="A125" i="146"/>
  <c r="H125" i="146"/>
  <c r="I125" i="146" s="1"/>
  <c r="A124" i="146"/>
  <c r="H124" i="146"/>
  <c r="I124" i="146" s="1"/>
  <c r="A117" i="146"/>
  <c r="H117" i="146"/>
  <c r="I117" i="146" s="1"/>
  <c r="A128" i="146"/>
  <c r="H128" i="146"/>
  <c r="I128" i="146" s="1"/>
  <c r="A127" i="146"/>
  <c r="H127" i="146"/>
  <c r="I127" i="146" s="1"/>
  <c r="A122" i="146"/>
  <c r="H122" i="146"/>
  <c r="I122" i="146" s="1"/>
  <c r="A121" i="146"/>
  <c r="H121" i="146"/>
  <c r="I121" i="146" s="1"/>
  <c r="A119" i="146"/>
  <c r="H119" i="146"/>
  <c r="I119" i="146" s="1"/>
  <c r="A120" i="146"/>
  <c r="H120" i="146"/>
  <c r="I120" i="146" s="1"/>
  <c r="A115" i="146"/>
  <c r="H115" i="146"/>
  <c r="I115" i="146" s="1"/>
  <c r="A118" i="146"/>
  <c r="H118" i="146"/>
  <c r="I118" i="146" s="1"/>
  <c r="A116" i="146"/>
  <c r="H116" i="146"/>
  <c r="I116" i="146" s="1"/>
  <c r="A112" i="146"/>
  <c r="H112" i="146"/>
  <c r="I112" i="146" s="1"/>
  <c r="A114" i="146"/>
  <c r="H114" i="146"/>
  <c r="I114" i="146" s="1"/>
  <c r="A113" i="146"/>
  <c r="H113" i="146"/>
  <c r="I113" i="146" s="1"/>
  <c r="A98" i="146" l="1"/>
  <c r="H98" i="146"/>
  <c r="I98" i="146" s="1"/>
  <c r="A123" i="146"/>
  <c r="H123" i="146"/>
  <c r="I123" i="146" s="1"/>
  <c r="A111" i="146"/>
  <c r="H111" i="146"/>
  <c r="I111" i="146" s="1"/>
  <c r="A108" i="146"/>
  <c r="H108" i="146"/>
  <c r="I108" i="146" s="1"/>
  <c r="A106" i="146"/>
  <c r="H106" i="146"/>
  <c r="I106" i="146" s="1"/>
  <c r="A105" i="146"/>
  <c r="H105" i="146"/>
  <c r="I105" i="146" s="1"/>
  <c r="A103" i="146"/>
  <c r="H103" i="146"/>
  <c r="I103" i="146" s="1"/>
  <c r="A101" i="146"/>
  <c r="H101" i="146"/>
  <c r="I101" i="146" s="1"/>
  <c r="A102" i="146"/>
  <c r="H102" i="146"/>
  <c r="I102" i="146" s="1"/>
  <c r="A100" i="146"/>
  <c r="H100" i="146"/>
  <c r="I100" i="146" s="1"/>
  <c r="A99" i="146"/>
  <c r="H99" i="146"/>
  <c r="I99" i="146" s="1"/>
  <c r="A97" i="146" l="1"/>
  <c r="H97" i="146"/>
  <c r="I97" i="146" s="1"/>
  <c r="A104" i="146"/>
  <c r="H104" i="146"/>
  <c r="I104" i="146" s="1"/>
  <c r="A110" i="146"/>
  <c r="H110" i="146"/>
  <c r="I110" i="146" s="1"/>
  <c r="A107" i="146"/>
  <c r="H107" i="146"/>
  <c r="I107" i="146" s="1"/>
  <c r="A109" i="146"/>
  <c r="H109" i="146"/>
  <c r="I109" i="146" s="1"/>
  <c r="A673" i="146"/>
  <c r="H673" i="146"/>
  <c r="I673" i="146" s="1"/>
  <c r="A91" i="146"/>
  <c r="H91" i="146"/>
  <c r="I91" i="146" s="1"/>
  <c r="A95" i="146"/>
  <c r="H95" i="146"/>
  <c r="I95" i="146" s="1"/>
  <c r="A96" i="146"/>
  <c r="H96" i="146"/>
  <c r="I96" i="146" s="1"/>
  <c r="A93" i="146" l="1"/>
  <c r="H93" i="146"/>
  <c r="I93" i="146" s="1"/>
  <c r="A94" i="146"/>
  <c r="H94" i="146"/>
  <c r="I94" i="146" s="1"/>
  <c r="A92" i="146"/>
  <c r="H92" i="146"/>
  <c r="I92" i="146" s="1"/>
  <c r="A89" i="146"/>
  <c r="H89" i="146"/>
  <c r="I89" i="146" s="1"/>
  <c r="A90" i="146"/>
  <c r="H90" i="146"/>
  <c r="I90" i="146" s="1"/>
  <c r="A759" i="146" l="1"/>
  <c r="H759" i="146"/>
  <c r="I759" i="146" s="1"/>
  <c r="A87" i="146"/>
  <c r="H87" i="146"/>
  <c r="I87" i="146" s="1"/>
  <c r="A86" i="146"/>
  <c r="H86" i="146"/>
  <c r="I86" i="146" s="1"/>
  <c r="A85" i="146"/>
  <c r="H85" i="146"/>
  <c r="I85" i="146" s="1"/>
  <c r="A84" i="146"/>
  <c r="H84" i="146"/>
  <c r="I84" i="146" s="1"/>
  <c r="A82" i="146"/>
  <c r="H82" i="146"/>
  <c r="I82" i="146" s="1"/>
  <c r="A79" i="146"/>
  <c r="H79" i="146"/>
  <c r="I79" i="146" s="1"/>
  <c r="A81" i="146"/>
  <c r="H81" i="146"/>
  <c r="I81" i="146" s="1"/>
  <c r="A88" i="146"/>
  <c r="H88" i="146"/>
  <c r="I88" i="146" s="1"/>
  <c r="A80" i="146"/>
  <c r="H80" i="146"/>
  <c r="I80" i="146" s="1"/>
  <c r="A78" i="146"/>
  <c r="H78" i="146"/>
  <c r="I78" i="146" s="1"/>
  <c r="A76" i="146"/>
  <c r="H76" i="146"/>
  <c r="I76" i="146" s="1"/>
  <c r="A77" i="146"/>
  <c r="H77" i="146"/>
  <c r="I77" i="146" s="1"/>
  <c r="A70" i="146" l="1"/>
  <c r="H70" i="146"/>
  <c r="I70" i="146" s="1"/>
  <c r="A69" i="146"/>
  <c r="H69" i="146"/>
  <c r="I69" i="146" s="1"/>
  <c r="A68" i="146" l="1"/>
  <c r="H68" i="146"/>
  <c r="I68" i="146" s="1"/>
  <c r="A83" i="146"/>
  <c r="A304" i="146"/>
  <c r="A355" i="146"/>
  <c r="H83" i="146"/>
  <c r="I83" i="146" s="1"/>
  <c r="H304" i="146"/>
  <c r="I304" i="146" s="1"/>
  <c r="H355" i="146"/>
  <c r="I355" i="146" s="1"/>
  <c r="A61" i="146"/>
  <c r="H61" i="146"/>
  <c r="I61" i="146" s="1"/>
  <c r="A60" i="146"/>
  <c r="H60" i="146"/>
  <c r="I60" i="146" s="1"/>
  <c r="A75" i="146"/>
  <c r="H75" i="146"/>
  <c r="I75" i="146" s="1"/>
  <c r="H51" i="146" l="1"/>
  <c r="A62" i="146"/>
  <c r="A65" i="146"/>
  <c r="A63" i="146"/>
  <c r="A72" i="146"/>
  <c r="A66" i="146"/>
  <c r="A67" i="146"/>
  <c r="A71" i="146"/>
  <c r="A651" i="146"/>
  <c r="A17" i="146"/>
  <c r="A74" i="146"/>
  <c r="A18" i="146"/>
  <c r="H62" i="146"/>
  <c r="I62" i="146" s="1"/>
  <c r="H65" i="146"/>
  <c r="I65" i="146" s="1"/>
  <c r="H63" i="146"/>
  <c r="I63" i="146" s="1"/>
  <c r="H72" i="146"/>
  <c r="I72" i="146" s="1"/>
  <c r="H66" i="146"/>
  <c r="I66" i="146" s="1"/>
  <c r="H67" i="146"/>
  <c r="I67" i="146" s="1"/>
  <c r="H71" i="146"/>
  <c r="I71" i="146" s="1"/>
  <c r="H651" i="146"/>
  <c r="I651" i="146" s="1"/>
  <c r="H17" i="146"/>
  <c r="I17" i="146" s="1"/>
  <c r="H74" i="146"/>
  <c r="I74" i="146" s="1"/>
  <c r="H18" i="146"/>
  <c r="I18" i="146" s="1"/>
  <c r="A367" i="146" l="1"/>
  <c r="A53" i="146"/>
  <c r="A73" i="146"/>
  <c r="A56" i="146"/>
  <c r="A58" i="146"/>
  <c r="A51" i="146"/>
  <c r="A55" i="146"/>
  <c r="A59" i="146"/>
  <c r="A57" i="146"/>
  <c r="H367" i="146"/>
  <c r="I367" i="146" s="1"/>
  <c r="H53" i="146"/>
  <c r="I53" i="146" s="1"/>
  <c r="H73" i="146"/>
  <c r="I73" i="146" s="1"/>
  <c r="H56" i="146"/>
  <c r="I56" i="146" s="1"/>
  <c r="H58" i="146"/>
  <c r="I58" i="146" s="1"/>
  <c r="I51" i="146"/>
  <c r="H55" i="146"/>
  <c r="I55" i="146" s="1"/>
  <c r="H59" i="146"/>
  <c r="I59" i="146" s="1"/>
  <c r="H57" i="146"/>
  <c r="I57" i="146" s="1"/>
  <c r="A44" i="146"/>
  <c r="A45" i="146"/>
  <c r="A227" i="146"/>
  <c r="A47" i="146"/>
  <c r="A48" i="146"/>
  <c r="A144" i="146"/>
  <c r="A64" i="146"/>
  <c r="A50" i="146"/>
  <c r="A49" i="146"/>
  <c r="A46" i="146"/>
  <c r="A52" i="146"/>
  <c r="A41" i="146"/>
  <c r="H44" i="146"/>
  <c r="I44" i="146" s="1"/>
  <c r="H45" i="146"/>
  <c r="I45" i="146" s="1"/>
  <c r="H227" i="146"/>
  <c r="I227" i="146" s="1"/>
  <c r="H47" i="146"/>
  <c r="I47" i="146" s="1"/>
  <c r="H48" i="146"/>
  <c r="I48" i="146" s="1"/>
  <c r="H144" i="146"/>
  <c r="I144" i="146" s="1"/>
  <c r="H64" i="146"/>
  <c r="I64" i="146" s="1"/>
  <c r="H50" i="146"/>
  <c r="I50" i="146" s="1"/>
  <c r="H49" i="146"/>
  <c r="I49" i="146" s="1"/>
  <c r="H46" i="146"/>
  <c r="I46" i="146" s="1"/>
  <c r="H52" i="146"/>
  <c r="I52" i="146" s="1"/>
  <c r="H41" i="146"/>
  <c r="I41" i="146" s="1"/>
  <c r="A40" i="146"/>
  <c r="H40" i="146"/>
  <c r="I40" i="146" s="1"/>
  <c r="A54" i="146"/>
  <c r="H54" i="146"/>
  <c r="I54" i="146" s="1"/>
  <c r="A43" i="146"/>
  <c r="H43" i="146"/>
  <c r="I43" i="146" s="1"/>
  <c r="A42" i="146"/>
  <c r="H42" i="146"/>
  <c r="I42" i="146" s="1"/>
  <c r="D4" i="146" l="1"/>
  <c r="E7" i="146"/>
  <c r="D3" i="146"/>
  <c r="E6" i="146"/>
  <c r="E5" i="146"/>
  <c r="D2" i="146"/>
  <c r="E4" i="146"/>
  <c r="D1" i="146"/>
  <c r="E3" i="146"/>
  <c r="B3" i="146"/>
  <c r="B4" i="146" s="1"/>
  <c r="E2" i="146"/>
  <c r="E1" i="146"/>
  <c r="F17" i="154" l="1"/>
  <c r="F19" i="154"/>
  <c r="F18" i="154"/>
  <c r="F20" i="154"/>
  <c r="F1" i="154"/>
  <c r="F2" i="154"/>
  <c r="F4" i="154"/>
  <c r="F6" i="154"/>
  <c r="F8" i="154"/>
  <c r="F10" i="154"/>
  <c r="F12" i="154"/>
  <c r="F14" i="154"/>
  <c r="F16" i="154"/>
  <c r="F3" i="154"/>
  <c r="F5" i="154"/>
  <c r="F7" i="154"/>
  <c r="F9" i="154"/>
  <c r="F11" i="154"/>
  <c r="F13" i="154"/>
  <c r="F15" i="154"/>
  <c r="F1" i="146" l="1"/>
  <c r="F5" i="146"/>
  <c r="F7" i="146"/>
  <c r="F3" i="146"/>
  <c r="F4" i="146"/>
  <c r="F6" i="146"/>
  <c r="F2" i="146"/>
</calcChain>
</file>

<file path=xl/comments1.xml><?xml version="1.0" encoding="utf-8"?>
<comments xmlns="http://schemas.openxmlformats.org/spreadsheetml/2006/main">
  <authors>
    <author>大橋 悦夫</author>
  </authors>
  <commentList>
    <comment ref="D9" authorId="0" shapeId="0">
      <text>
        <r>
          <rPr>
            <sz val="9"/>
            <color indexed="81"/>
            <rFont val="ＭＳ ゴシック"/>
            <family val="3"/>
            <charset val="128"/>
          </rPr>
          <t>A:06:00～09:00
B:09:00～12:00
C:12:00～15:00
D:15:00～18:00
E:18:00～21:00
F:21:00～24:00</t>
        </r>
      </text>
    </comment>
  </commentList>
</comments>
</file>

<file path=xl/sharedStrings.xml><?xml version="1.0" encoding="utf-8"?>
<sst xmlns="http://schemas.openxmlformats.org/spreadsheetml/2006/main" count="2638" uniqueCount="362">
  <si>
    <t>現在時刻</t>
    <rPh sb="0" eb="2">
      <t>ゲンザイ</t>
    </rPh>
    <rPh sb="2" eb="4">
      <t>ジコク</t>
    </rPh>
    <phoneticPr fontId="21"/>
  </si>
  <si>
    <t>終了予測</t>
    <rPh sb="0" eb="2">
      <t>シュウリョウ</t>
    </rPh>
    <rPh sb="2" eb="4">
      <t>ヨソク</t>
    </rPh>
    <phoneticPr fontId="21"/>
  </si>
  <si>
    <t>月日</t>
    <rPh sb="0" eb="2">
      <t>ガッピ</t>
    </rPh>
    <phoneticPr fontId="22"/>
  </si>
  <si>
    <t>見積（分）</t>
    <rPh sb="0" eb="2">
      <t>ミツ</t>
    </rPh>
    <rPh sb="3" eb="4">
      <t>フン</t>
    </rPh>
    <phoneticPr fontId="21"/>
  </si>
  <si>
    <t>実績（分）</t>
    <rPh sb="0" eb="2">
      <t>ジッセキ</t>
    </rPh>
    <rPh sb="3" eb="4">
      <t>フン</t>
    </rPh>
    <phoneticPr fontId="21"/>
  </si>
  <si>
    <t>差異</t>
    <rPh sb="0" eb="2">
      <t>サイ</t>
    </rPh>
    <phoneticPr fontId="21"/>
  </si>
  <si>
    <t>開始</t>
    <rPh sb="0" eb="2">
      <t>カイシ</t>
    </rPh>
    <phoneticPr fontId="21"/>
  </si>
  <si>
    <t>終了</t>
    <rPh sb="0" eb="2">
      <t>シュウリョウ</t>
    </rPh>
    <phoneticPr fontId="21"/>
  </si>
  <si>
    <t>生まれてから</t>
    <rPh sb="0" eb="1">
      <t>ウ</t>
    </rPh>
    <phoneticPr fontId="21"/>
  </si>
  <si>
    <t>10</t>
    <phoneticPr fontId="21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</si>
  <si>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</si>
  <si>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</si>
  <si>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</si>
  <si>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</si>
  <si>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</si>
  <si>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</si>
  <si>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</si>
  <si>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</si>
  <si>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</si>
  <si>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4</t>
    <phoneticPr fontId="21"/>
  </si>
  <si>
    <t>5</t>
    <phoneticPr fontId="21"/>
  </si>
  <si>
    <t>6</t>
    <phoneticPr fontId="21"/>
  </si>
  <si>
    <t>7</t>
    <phoneticPr fontId="21"/>
  </si>
  <si>
    <t>8</t>
    <phoneticPr fontId="21"/>
  </si>
  <si>
    <t>9</t>
    <phoneticPr fontId="21"/>
  </si>
  <si>
    <t>タスク</t>
    <phoneticPr fontId="21"/>
  </si>
  <si>
    <t>r</t>
    <phoneticPr fontId="21"/>
  </si>
  <si>
    <t>チェック</t>
    <phoneticPr fontId="21"/>
  </si>
  <si>
    <t>時間</t>
    <rPh sb="0" eb="2">
      <t>ジカン</t>
    </rPh>
    <phoneticPr fontId="22"/>
  </si>
  <si>
    <t>記号</t>
    <rPh sb="0" eb="2">
      <t>キゴウ</t>
    </rPh>
    <phoneticPr fontId="22"/>
  </si>
  <si>
    <t>Ctrl＋J　新規タスク追加</t>
  </si>
  <si>
    <t>Ctrl＋K　タスク削除</t>
  </si>
  <si>
    <t>Ctrl＋E　開始時間入力</t>
  </si>
  <si>
    <t>Ctrl＋Q　並べ替え</t>
  </si>
  <si>
    <t>Ctrl＋B　コピー</t>
  </si>
  <si>
    <t>Ctrl＋D　下方向にコピー</t>
  </si>
  <si>
    <t>Ctrl＋：　時刻入力</t>
  </si>
  <si>
    <t>Ctrl＋方向キー　データの端まで移動</t>
  </si>
  <si>
    <t>Ctrl＋S　保存</t>
  </si>
  <si>
    <t>誕生日</t>
    <rPh sb="0" eb="3">
      <t>タンジョウビ</t>
    </rPh>
    <phoneticPr fontId="21"/>
  </si>
  <si>
    <t>Ctrl＋i　黄色にする</t>
    <rPh sb="7" eb="9">
      <t>キイロ</t>
    </rPh>
    <phoneticPr fontId="21"/>
  </si>
  <si>
    <t>20</t>
  </si>
  <si>
    <t>21</t>
  </si>
  <si>
    <t>22</t>
  </si>
  <si>
    <t>23</t>
  </si>
  <si>
    <t>done!</t>
  </si>
  <si>
    <t>d</t>
    <phoneticPr fontId="21"/>
  </si>
  <si>
    <t>h</t>
    <phoneticPr fontId="21"/>
  </si>
  <si>
    <t>d</t>
    <phoneticPr fontId="21"/>
  </si>
  <si>
    <t>h</t>
    <phoneticPr fontId="21"/>
  </si>
  <si>
    <t>朝食、SNSチェック</t>
    <rPh sb="0" eb="2">
      <t>チョウショク</t>
    </rPh>
    <phoneticPr fontId="21"/>
  </si>
  <si>
    <t>STC移動</t>
    <rPh sb="3" eb="5">
      <t>イドウ</t>
    </rPh>
    <phoneticPr fontId="21"/>
  </si>
  <si>
    <t>高野さん打ち合わせ</t>
    <rPh sb="0" eb="2">
      <t>タカノ</t>
    </rPh>
    <rPh sb="4" eb="5">
      <t>ウ</t>
    </rPh>
    <rPh sb="6" eb="7">
      <t>ア</t>
    </rPh>
    <phoneticPr fontId="21"/>
  </si>
  <si>
    <t>タスク作成、メール整理（gmail、yahoo）</t>
    <rPh sb="3" eb="5">
      <t>サクセイ</t>
    </rPh>
    <rPh sb="9" eb="11">
      <t>セイリ</t>
    </rPh>
    <phoneticPr fontId="21"/>
  </si>
  <si>
    <t>見積実効税率の計算、承認</t>
    <rPh sb="0" eb="2">
      <t>ミツモリ</t>
    </rPh>
    <rPh sb="2" eb="4">
      <t>ジッコウ</t>
    </rPh>
    <rPh sb="4" eb="6">
      <t>ゼイリツ</t>
    </rPh>
    <rPh sb="7" eb="9">
      <t>ケイサン</t>
    </rPh>
    <rPh sb="10" eb="12">
      <t>ショウニン</t>
    </rPh>
    <phoneticPr fontId="21"/>
  </si>
  <si>
    <t>gmail、yahooメールチェック（午前）</t>
    <rPh sb="19" eb="21">
      <t>ゴゼン</t>
    </rPh>
    <phoneticPr fontId="21"/>
  </si>
  <si>
    <t>回覧物確認（午前）</t>
    <rPh sb="0" eb="2">
      <t>カイラン</t>
    </rPh>
    <rPh sb="2" eb="3">
      <t>ブツ</t>
    </rPh>
    <rPh sb="3" eb="5">
      <t>カクニン</t>
    </rPh>
    <rPh sb="6" eb="8">
      <t>ゴゼン</t>
    </rPh>
    <phoneticPr fontId="21"/>
  </si>
  <si>
    <t>ルフト連結RP作成(午前)</t>
    <rPh sb="3" eb="5">
      <t>レンケツ</t>
    </rPh>
    <rPh sb="7" eb="9">
      <t>サクセイ</t>
    </rPh>
    <rPh sb="10" eb="12">
      <t>ゴゼン</t>
    </rPh>
    <phoneticPr fontId="21"/>
  </si>
  <si>
    <t>STC消費税チェック</t>
    <rPh sb="3" eb="6">
      <t>ショウヒゼイ</t>
    </rPh>
    <phoneticPr fontId="21"/>
  </si>
  <si>
    <t>ランチ、SNSチェック</t>
    <phoneticPr fontId="21"/>
  </si>
  <si>
    <t>東京バーディ連絡</t>
    <rPh sb="0" eb="2">
      <t>トウキョウ</t>
    </rPh>
    <rPh sb="6" eb="8">
      <t>レンラク</t>
    </rPh>
    <phoneticPr fontId="21"/>
  </si>
  <si>
    <t>日本ルフト打ち合わせ</t>
    <rPh sb="0" eb="2">
      <t>ニホン</t>
    </rPh>
    <rPh sb="5" eb="6">
      <t>ウ</t>
    </rPh>
    <rPh sb="7" eb="8">
      <t>ア</t>
    </rPh>
    <phoneticPr fontId="21"/>
  </si>
  <si>
    <t>日本ルフトへ移動</t>
    <rPh sb="0" eb="2">
      <t>ニホン</t>
    </rPh>
    <rPh sb="6" eb="8">
      <t>イドウ</t>
    </rPh>
    <phoneticPr fontId="21"/>
  </si>
  <si>
    <t>gmail、yahooメールチェック（午後）</t>
    <rPh sb="19" eb="21">
      <t>ゴゴ</t>
    </rPh>
    <phoneticPr fontId="21"/>
  </si>
  <si>
    <t>ソート会計システム　消費税コード確認</t>
    <rPh sb="3" eb="5">
      <t>カイケイ</t>
    </rPh>
    <rPh sb="10" eb="13">
      <t>ショウヒゼイ</t>
    </rPh>
    <rPh sb="16" eb="18">
      <t>カクニン</t>
    </rPh>
    <phoneticPr fontId="21"/>
  </si>
  <si>
    <t>日本ルフトから移動</t>
    <rPh sb="0" eb="2">
      <t>ニホン</t>
    </rPh>
    <rPh sb="7" eb="9">
      <t>イドウ</t>
    </rPh>
    <phoneticPr fontId="21"/>
  </si>
  <si>
    <t>gmail、yahooメールチェック（夕方）</t>
    <rPh sb="19" eb="21">
      <t>ユウガタ</t>
    </rPh>
    <phoneticPr fontId="21"/>
  </si>
  <si>
    <t>STC　PC整理</t>
    <rPh sb="6" eb="8">
      <t>セイリ</t>
    </rPh>
    <phoneticPr fontId="21"/>
  </si>
  <si>
    <t>交通費記録</t>
    <rPh sb="0" eb="3">
      <t>コウツウヒ</t>
    </rPh>
    <rPh sb="3" eb="5">
      <t>キロク</t>
    </rPh>
    <phoneticPr fontId="21"/>
  </si>
  <si>
    <t>ホームページ作成</t>
    <rPh sb="6" eb="8">
      <t>サクセイ</t>
    </rPh>
    <phoneticPr fontId="21"/>
  </si>
  <si>
    <t>gmail、yahooメールチェック（夜）</t>
    <rPh sb="19" eb="20">
      <t>ヨル</t>
    </rPh>
    <phoneticPr fontId="21"/>
  </si>
  <si>
    <t>STCから帰宅</t>
    <rPh sb="5" eb="7">
      <t>キタク</t>
    </rPh>
    <phoneticPr fontId="21"/>
  </si>
  <si>
    <t>夕食、SNSチェック</t>
    <rPh sb="0" eb="2">
      <t>ユウショク</t>
    </rPh>
    <phoneticPr fontId="21"/>
  </si>
  <si>
    <t>ブログ更新</t>
    <rPh sb="3" eb="5">
      <t>コウシン</t>
    </rPh>
    <phoneticPr fontId="21"/>
  </si>
  <si>
    <t>gmail、yahooメールチェック（朝）</t>
    <rPh sb="19" eb="20">
      <t>アサ</t>
    </rPh>
    <phoneticPr fontId="21"/>
  </si>
  <si>
    <t>トレーニングへ移動、SNS</t>
    <rPh sb="7" eb="9">
      <t>イドウ</t>
    </rPh>
    <phoneticPr fontId="21"/>
  </si>
  <si>
    <t>STCメールチェック対応午前</t>
    <rPh sb="10" eb="12">
      <t>タイオウ</t>
    </rPh>
    <rPh sb="12" eb="14">
      <t>ゴゼン</t>
    </rPh>
    <phoneticPr fontId="21"/>
  </si>
  <si>
    <t>給与計算授業視聴</t>
    <rPh sb="0" eb="2">
      <t>キュウヨ</t>
    </rPh>
    <rPh sb="2" eb="4">
      <t>ケイサン</t>
    </rPh>
    <rPh sb="4" eb="6">
      <t>ジュギョウ</t>
    </rPh>
    <rPh sb="6" eb="8">
      <t>シチョウ</t>
    </rPh>
    <phoneticPr fontId="21"/>
  </si>
  <si>
    <t>トレーニング</t>
    <phoneticPr fontId="21"/>
  </si>
  <si>
    <t>トレーニングから帰宅</t>
    <rPh sb="8" eb="10">
      <t>キタク</t>
    </rPh>
    <phoneticPr fontId="21"/>
  </si>
  <si>
    <t>STCメールチェック対応午後</t>
    <rPh sb="10" eb="12">
      <t>タイオウ</t>
    </rPh>
    <rPh sb="12" eb="14">
      <t>ゴゴ</t>
    </rPh>
    <phoneticPr fontId="21"/>
  </si>
  <si>
    <t>ワニ氏セミナー視聴</t>
    <rPh sb="2" eb="3">
      <t>シ</t>
    </rPh>
    <rPh sb="7" eb="9">
      <t>シチョウ</t>
    </rPh>
    <phoneticPr fontId="21"/>
  </si>
  <si>
    <t>dropboxファイル整理</t>
    <rPh sb="11" eb="13">
      <t>セイリ</t>
    </rPh>
    <phoneticPr fontId="21"/>
  </si>
  <si>
    <t>STCメールチェック対応ラスト</t>
    <rPh sb="10" eb="12">
      <t>タイオウ</t>
    </rPh>
    <phoneticPr fontId="21"/>
  </si>
  <si>
    <t>小規模企業共済、確定拠出の検討</t>
    <rPh sb="0" eb="3">
      <t>ショウキボ</t>
    </rPh>
    <rPh sb="3" eb="5">
      <t>キギョウ</t>
    </rPh>
    <rPh sb="5" eb="7">
      <t>キョウサイ</t>
    </rPh>
    <rPh sb="8" eb="10">
      <t>カクテイ</t>
    </rPh>
    <rPh sb="10" eb="12">
      <t>キョシュツ</t>
    </rPh>
    <rPh sb="13" eb="15">
      <t>ケントウ</t>
    </rPh>
    <phoneticPr fontId="21"/>
  </si>
  <si>
    <t>done!</t>
    <phoneticPr fontId="21"/>
  </si>
  <si>
    <t>m</t>
    <phoneticPr fontId="21"/>
  </si>
  <si>
    <t>三洋テクノス訪問（給与計算関係）</t>
    <rPh sb="0" eb="2">
      <t>サンヨウ</t>
    </rPh>
    <rPh sb="6" eb="8">
      <t>ホウモン</t>
    </rPh>
    <rPh sb="9" eb="11">
      <t>キュウヨ</t>
    </rPh>
    <rPh sb="11" eb="13">
      <t>ケイサン</t>
    </rPh>
    <rPh sb="13" eb="15">
      <t>カンケイ</t>
    </rPh>
    <phoneticPr fontId="21"/>
  </si>
  <si>
    <t>4/25家賃振り込み（STコンサル）</t>
    <rPh sb="4" eb="6">
      <t>ヤチン</t>
    </rPh>
    <rPh sb="6" eb="7">
      <t>フ</t>
    </rPh>
    <rPh sb="8" eb="9">
      <t>コ</t>
    </rPh>
    <phoneticPr fontId="21"/>
  </si>
  <si>
    <t>ルフト連結RP作成</t>
    <rPh sb="3" eb="5">
      <t>レンケツ</t>
    </rPh>
    <rPh sb="7" eb="9">
      <t>サクセイ</t>
    </rPh>
    <phoneticPr fontId="21"/>
  </si>
  <si>
    <t>税務調査対策のDVD視聴</t>
    <rPh sb="0" eb="2">
      <t>ゼイム</t>
    </rPh>
    <rPh sb="2" eb="4">
      <t>チョウサ</t>
    </rPh>
    <rPh sb="4" eb="6">
      <t>タイサク</t>
    </rPh>
    <rPh sb="10" eb="12">
      <t>シチョウ</t>
    </rPh>
    <phoneticPr fontId="21"/>
  </si>
  <si>
    <t>タスク作成</t>
    <rPh sb="3" eb="5">
      <t>サクセイ</t>
    </rPh>
    <phoneticPr fontId="21"/>
  </si>
  <si>
    <t>STC電話（在庫表の到着状況確認）</t>
    <rPh sb="3" eb="5">
      <t>デンワ</t>
    </rPh>
    <rPh sb="6" eb="8">
      <t>ザイコ</t>
    </rPh>
    <rPh sb="8" eb="9">
      <t>ヒョウ</t>
    </rPh>
    <rPh sb="10" eb="12">
      <t>トウチャク</t>
    </rPh>
    <rPh sb="12" eb="14">
      <t>ジョウキョウ</t>
    </rPh>
    <rPh sb="14" eb="16">
      <t>カクニン</t>
    </rPh>
    <phoneticPr fontId="21"/>
  </si>
  <si>
    <t>STC在庫表チェック</t>
    <rPh sb="3" eb="5">
      <t>ザイコ</t>
    </rPh>
    <rPh sb="5" eb="6">
      <t>ヒョウ</t>
    </rPh>
    <phoneticPr fontId="21"/>
  </si>
  <si>
    <t>STC移動</t>
    <rPh sb="3" eb="5">
      <t>イドウ</t>
    </rPh>
    <phoneticPr fontId="21"/>
  </si>
  <si>
    <t>三洋テクノス税務調査</t>
    <rPh sb="0" eb="2">
      <t>サンヨウ</t>
    </rPh>
    <rPh sb="6" eb="8">
      <t>ゼイム</t>
    </rPh>
    <rPh sb="8" eb="10">
      <t>チョウサ</t>
    </rPh>
    <phoneticPr fontId="21"/>
  </si>
  <si>
    <t>三洋テクノス給与計算の修正（雇用保険）</t>
    <rPh sb="0" eb="2">
      <t>サンヨウ</t>
    </rPh>
    <rPh sb="6" eb="8">
      <t>キュウヨ</t>
    </rPh>
    <rPh sb="8" eb="10">
      <t>ケイサン</t>
    </rPh>
    <rPh sb="11" eb="13">
      <t>シュウセイ</t>
    </rPh>
    <rPh sb="14" eb="16">
      <t>コヨウ</t>
    </rPh>
    <rPh sb="16" eb="18">
      <t>ホケン</t>
    </rPh>
    <phoneticPr fontId="21"/>
  </si>
  <si>
    <t>三洋テクノス税務調査</t>
    <rPh sb="0" eb="2">
      <t>サンヨウ</t>
    </rPh>
    <rPh sb="6" eb="8">
      <t>ゼイム</t>
    </rPh>
    <rPh sb="8" eb="10">
      <t>チョウサ</t>
    </rPh>
    <phoneticPr fontId="21"/>
  </si>
  <si>
    <t>トレーニング</t>
    <phoneticPr fontId="21"/>
  </si>
  <si>
    <t>done!</t>
    <phoneticPr fontId="21"/>
  </si>
  <si>
    <t>STC移動</t>
    <rPh sb="3" eb="5">
      <t>イドウ</t>
    </rPh>
    <phoneticPr fontId="21"/>
  </si>
  <si>
    <t>ルフトメール返信</t>
    <rPh sb="6" eb="8">
      <t>ヘンシン</t>
    </rPh>
    <phoneticPr fontId="21"/>
  </si>
  <si>
    <t>消費税相殺</t>
    <rPh sb="0" eb="3">
      <t>ショウヒゼイ</t>
    </rPh>
    <rPh sb="3" eb="5">
      <t>ソウサイ</t>
    </rPh>
    <phoneticPr fontId="21"/>
  </si>
  <si>
    <t>伝票確認（貸倒引当金）</t>
    <rPh sb="0" eb="2">
      <t>デンピョウ</t>
    </rPh>
    <rPh sb="2" eb="4">
      <t>カクニン</t>
    </rPh>
    <rPh sb="5" eb="7">
      <t>カシダオレ</t>
    </rPh>
    <rPh sb="7" eb="9">
      <t>ヒキアテ</t>
    </rPh>
    <rPh sb="9" eb="10">
      <t>キン</t>
    </rPh>
    <phoneticPr fontId="21"/>
  </si>
  <si>
    <t>在庫評価資料（産業資材）</t>
    <rPh sb="0" eb="2">
      <t>ザイコ</t>
    </rPh>
    <rPh sb="2" eb="4">
      <t>ヒョウカ</t>
    </rPh>
    <rPh sb="4" eb="6">
      <t>シリョウ</t>
    </rPh>
    <rPh sb="7" eb="9">
      <t>サンギョウ</t>
    </rPh>
    <rPh sb="9" eb="11">
      <t>シザイ</t>
    </rPh>
    <phoneticPr fontId="21"/>
  </si>
  <si>
    <t>法人税計算</t>
    <rPh sb="0" eb="3">
      <t>ホウジンゼイ</t>
    </rPh>
    <rPh sb="3" eb="5">
      <t>ケイサン</t>
    </rPh>
    <phoneticPr fontId="21"/>
  </si>
  <si>
    <t>回覧物確認午後</t>
    <rPh sb="0" eb="2">
      <t>カイラン</t>
    </rPh>
    <rPh sb="2" eb="3">
      <t>ブツ</t>
    </rPh>
    <rPh sb="3" eb="5">
      <t>カクニン</t>
    </rPh>
    <rPh sb="5" eb="7">
      <t>ゴゴ</t>
    </rPh>
    <phoneticPr fontId="21"/>
  </si>
  <si>
    <t>立替金明細確認、依頼</t>
    <rPh sb="0" eb="3">
      <t>タテカエキン</t>
    </rPh>
    <rPh sb="3" eb="5">
      <t>メイサイ</t>
    </rPh>
    <rPh sb="5" eb="7">
      <t>カクニン</t>
    </rPh>
    <rPh sb="8" eb="10">
      <t>イライ</t>
    </rPh>
    <phoneticPr fontId="21"/>
  </si>
  <si>
    <t>在庫表への資料添付</t>
    <rPh sb="0" eb="2">
      <t>ザイコ</t>
    </rPh>
    <rPh sb="2" eb="3">
      <t>ヒョウ</t>
    </rPh>
    <rPh sb="5" eb="7">
      <t>シリョウ</t>
    </rPh>
    <rPh sb="7" eb="9">
      <t>テンプ</t>
    </rPh>
    <phoneticPr fontId="21"/>
  </si>
  <si>
    <t>トレーニング</t>
    <phoneticPr fontId="21"/>
  </si>
  <si>
    <t>Mac研究（印鑑）</t>
    <rPh sb="3" eb="5">
      <t>ケンキュウ</t>
    </rPh>
    <rPh sb="6" eb="8">
      <t>インカン</t>
    </rPh>
    <phoneticPr fontId="21"/>
  </si>
  <si>
    <t>STCへ移動</t>
    <rPh sb="4" eb="6">
      <t>イドウ</t>
    </rPh>
    <phoneticPr fontId="21"/>
  </si>
  <si>
    <t>STCから品川へ移動</t>
    <rPh sb="5" eb="7">
      <t>シナガワ</t>
    </rPh>
    <rPh sb="8" eb="10">
      <t>イドウ</t>
    </rPh>
    <phoneticPr fontId="21"/>
  </si>
  <si>
    <t>管理会計セミナー</t>
    <rPh sb="0" eb="2">
      <t>カンリ</t>
    </rPh>
    <rPh sb="2" eb="4">
      <t>カイケイ</t>
    </rPh>
    <phoneticPr fontId="21"/>
  </si>
  <si>
    <t>品川から帰宅</t>
    <rPh sb="0" eb="2">
      <t>シナガワ</t>
    </rPh>
    <rPh sb="4" eb="6">
      <t>キタク</t>
    </rPh>
    <phoneticPr fontId="21"/>
  </si>
  <si>
    <t>STS連結RP確認</t>
    <rPh sb="3" eb="5">
      <t>レンケツ</t>
    </rPh>
    <rPh sb="7" eb="9">
      <t>カクニン</t>
    </rPh>
    <phoneticPr fontId="21"/>
  </si>
  <si>
    <t>ルフト連結RP作成</t>
    <rPh sb="3" eb="5">
      <t>レンケツ</t>
    </rPh>
    <rPh sb="7" eb="9">
      <t>サクセイ</t>
    </rPh>
    <phoneticPr fontId="21"/>
  </si>
  <si>
    <t>請求書送付（ソート、ルフト、テクノス）</t>
    <rPh sb="0" eb="3">
      <t>セイキュウショ</t>
    </rPh>
    <rPh sb="3" eb="5">
      <t>ソウフ</t>
    </rPh>
    <phoneticPr fontId="21"/>
  </si>
  <si>
    <t>ルフト連結RP確認</t>
    <rPh sb="3" eb="5">
      <t>レンケツ</t>
    </rPh>
    <rPh sb="7" eb="9">
      <t>カクニン</t>
    </rPh>
    <phoneticPr fontId="21"/>
  </si>
  <si>
    <t>弥生セミナー情報確認</t>
    <rPh sb="0" eb="2">
      <t>ヤヨイ</t>
    </rPh>
    <rPh sb="6" eb="8">
      <t>ジョウホウ</t>
    </rPh>
    <rPh sb="8" eb="10">
      <t>カクニン</t>
    </rPh>
    <phoneticPr fontId="21"/>
  </si>
  <si>
    <t>ケム連結RP確認</t>
    <rPh sb="2" eb="4">
      <t>レンケツ</t>
    </rPh>
    <rPh sb="6" eb="8">
      <t>カクニン</t>
    </rPh>
    <phoneticPr fontId="21"/>
  </si>
  <si>
    <t>CF法人税</t>
    <rPh sb="2" eb="5">
      <t>ホウジンゼイ</t>
    </rPh>
    <phoneticPr fontId="21"/>
  </si>
  <si>
    <t>回覧物確認</t>
    <rPh sb="0" eb="2">
      <t>カイラン</t>
    </rPh>
    <rPh sb="2" eb="3">
      <t>ブツ</t>
    </rPh>
    <rPh sb="3" eb="5">
      <t>カクニン</t>
    </rPh>
    <phoneticPr fontId="21"/>
  </si>
  <si>
    <t>塚本さん飲み（往復移動込）</t>
    <rPh sb="0" eb="2">
      <t>ツカモト</t>
    </rPh>
    <rPh sb="4" eb="5">
      <t>ノ</t>
    </rPh>
    <rPh sb="7" eb="9">
      <t>オウフク</t>
    </rPh>
    <rPh sb="9" eb="11">
      <t>イドウ</t>
    </rPh>
    <rPh sb="11" eb="12">
      <t>コミ</t>
    </rPh>
    <phoneticPr fontId="21"/>
  </si>
  <si>
    <t>done!</t>
    <phoneticPr fontId="21"/>
  </si>
  <si>
    <t>トレーニング</t>
    <phoneticPr fontId="21"/>
  </si>
  <si>
    <t>トレーニングから帰宅</t>
    <rPh sb="8" eb="10">
      <t>キタク</t>
    </rPh>
    <phoneticPr fontId="21"/>
  </si>
  <si>
    <t>紗彩送り</t>
    <rPh sb="0" eb="2">
      <t>サアヤ</t>
    </rPh>
    <rPh sb="2" eb="3">
      <t>オク</t>
    </rPh>
    <phoneticPr fontId="21"/>
  </si>
  <si>
    <t>done!</t>
    <phoneticPr fontId="21"/>
  </si>
  <si>
    <t>監査対応（各種依頼）</t>
    <rPh sb="0" eb="2">
      <t>カンサ</t>
    </rPh>
    <rPh sb="2" eb="4">
      <t>タイオウ</t>
    </rPh>
    <rPh sb="5" eb="7">
      <t>カクシュ</t>
    </rPh>
    <rPh sb="7" eb="9">
      <t>イライ</t>
    </rPh>
    <phoneticPr fontId="21"/>
  </si>
  <si>
    <t>実効税率検討（2Q,4Q）</t>
    <rPh sb="0" eb="2">
      <t>ジッコウ</t>
    </rPh>
    <rPh sb="2" eb="4">
      <t>ゼイリツ</t>
    </rPh>
    <rPh sb="4" eb="6">
      <t>ケントウ</t>
    </rPh>
    <phoneticPr fontId="21"/>
  </si>
  <si>
    <t>セグメント確認</t>
    <rPh sb="5" eb="7">
      <t>カクニン</t>
    </rPh>
    <phoneticPr fontId="21"/>
  </si>
  <si>
    <t>回覧物確認</t>
    <rPh sb="0" eb="5">
      <t>カイランブツカクニン</t>
    </rPh>
    <phoneticPr fontId="21"/>
  </si>
  <si>
    <t>STCから帰宅</t>
    <rPh sb="5" eb="7">
      <t>キタク</t>
    </rPh>
    <phoneticPr fontId="21"/>
  </si>
  <si>
    <t>STS往査メモ、税率の打ち合わせ</t>
    <rPh sb="3" eb="5">
      <t>オウサ</t>
    </rPh>
    <rPh sb="8" eb="10">
      <t>ゼイリツ</t>
    </rPh>
    <rPh sb="11" eb="12">
      <t>ウ</t>
    </rPh>
    <rPh sb="13" eb="14">
      <t>ア</t>
    </rPh>
    <phoneticPr fontId="21"/>
  </si>
  <si>
    <t>大谷さん依頼事項確認</t>
    <rPh sb="0" eb="2">
      <t>オオタニ</t>
    </rPh>
    <rPh sb="4" eb="6">
      <t>イライ</t>
    </rPh>
    <rPh sb="6" eb="8">
      <t>ジコウ</t>
    </rPh>
    <rPh sb="8" eb="10">
      <t>カクニン</t>
    </rPh>
    <phoneticPr fontId="21"/>
  </si>
  <si>
    <t>ルフト中間申告など</t>
    <rPh sb="3" eb="5">
      <t>チュウカン</t>
    </rPh>
    <rPh sb="5" eb="7">
      <t>シンコク</t>
    </rPh>
    <phoneticPr fontId="21"/>
  </si>
  <si>
    <t>STC請求書作成、送付</t>
    <rPh sb="3" eb="6">
      <t>セイキュウショ</t>
    </rPh>
    <rPh sb="6" eb="8">
      <t>サクセイ</t>
    </rPh>
    <rPh sb="9" eb="11">
      <t>ソウフ</t>
    </rPh>
    <phoneticPr fontId="21"/>
  </si>
  <si>
    <t>子会社請求書作成、送付</t>
    <rPh sb="0" eb="3">
      <t>コガイシャ</t>
    </rPh>
    <rPh sb="3" eb="6">
      <t>セイキュウショ</t>
    </rPh>
    <rPh sb="6" eb="8">
      <t>サクセイ</t>
    </rPh>
    <rPh sb="9" eb="11">
      <t>ソウフ</t>
    </rPh>
    <phoneticPr fontId="21"/>
  </si>
  <si>
    <t>m</t>
    <phoneticPr fontId="21"/>
  </si>
  <si>
    <t>ソート会計システム　消費税チェック</t>
    <rPh sb="3" eb="5">
      <t>カイケイ</t>
    </rPh>
    <rPh sb="10" eb="13">
      <t>ショウヒゼイ</t>
    </rPh>
    <phoneticPr fontId="21"/>
  </si>
  <si>
    <t>大谷さん依頼事項報告</t>
    <rPh sb="0" eb="2">
      <t>オオタニ</t>
    </rPh>
    <rPh sb="4" eb="6">
      <t>イライ</t>
    </rPh>
    <rPh sb="6" eb="8">
      <t>ジコウ</t>
    </rPh>
    <rPh sb="8" eb="10">
      <t>ホウコク</t>
    </rPh>
    <phoneticPr fontId="21"/>
  </si>
  <si>
    <t>ルフト中間申告eLTAX</t>
    <rPh sb="3" eb="5">
      <t>チュウカン</t>
    </rPh>
    <rPh sb="5" eb="7">
      <t>シンコク</t>
    </rPh>
    <phoneticPr fontId="21"/>
  </si>
  <si>
    <t>三洋テクノス税務調査報告</t>
    <rPh sb="0" eb="2">
      <t>サンヨウ</t>
    </rPh>
    <rPh sb="6" eb="8">
      <t>ゼイム</t>
    </rPh>
    <rPh sb="8" eb="10">
      <t>チョウサ</t>
    </rPh>
    <rPh sb="10" eb="12">
      <t>ホウコク</t>
    </rPh>
    <phoneticPr fontId="21"/>
  </si>
  <si>
    <t>TKC移動</t>
    <rPh sb="3" eb="5">
      <t>イドウ</t>
    </rPh>
    <phoneticPr fontId="21"/>
  </si>
  <si>
    <t>TKC打ち合わせ</t>
    <rPh sb="3" eb="4">
      <t>ウ</t>
    </rPh>
    <rPh sb="5" eb="6">
      <t>ア</t>
    </rPh>
    <phoneticPr fontId="21"/>
  </si>
  <si>
    <t>本屋、時間調整</t>
    <rPh sb="0" eb="2">
      <t>ホンヤ</t>
    </rPh>
    <rPh sb="3" eb="5">
      <t>ジカン</t>
    </rPh>
    <rPh sb="5" eb="7">
      <t>チョウセイ</t>
    </rPh>
    <phoneticPr fontId="21"/>
  </si>
  <si>
    <t>トレーニング</t>
    <phoneticPr fontId="21"/>
  </si>
  <si>
    <t>洗車</t>
    <rPh sb="0" eb="2">
      <t>センシャ</t>
    </rPh>
    <phoneticPr fontId="21"/>
  </si>
  <si>
    <t>done!</t>
    <phoneticPr fontId="21"/>
  </si>
  <si>
    <t>STCから帰宅</t>
    <rPh sb="5" eb="7">
      <t>キタク</t>
    </rPh>
    <phoneticPr fontId="21"/>
  </si>
  <si>
    <t>セグメント、その他資料のチェック</t>
    <rPh sb="8" eb="9">
      <t>タ</t>
    </rPh>
    <rPh sb="9" eb="11">
      <t>シリョウ</t>
    </rPh>
    <phoneticPr fontId="21"/>
  </si>
  <si>
    <t>産業資材提出資料の確認</t>
    <rPh sb="0" eb="2">
      <t>サンギョウ</t>
    </rPh>
    <rPh sb="2" eb="4">
      <t>シザイ</t>
    </rPh>
    <rPh sb="4" eb="6">
      <t>テイシュツ</t>
    </rPh>
    <rPh sb="6" eb="8">
      <t>シリョウ</t>
    </rPh>
    <rPh sb="9" eb="11">
      <t>カクニン</t>
    </rPh>
    <phoneticPr fontId="21"/>
  </si>
  <si>
    <t>連結RP資料のファイル保管（ルフト、STS）</t>
    <rPh sb="0" eb="2">
      <t>レンケツ</t>
    </rPh>
    <rPh sb="4" eb="6">
      <t>シリョウ</t>
    </rPh>
    <rPh sb="11" eb="13">
      <t>ホカン</t>
    </rPh>
    <phoneticPr fontId="21"/>
  </si>
  <si>
    <t>会社メールの整理</t>
    <rPh sb="0" eb="2">
      <t>カイシャ</t>
    </rPh>
    <rPh sb="6" eb="8">
      <t>セイリ</t>
    </rPh>
    <phoneticPr fontId="21"/>
  </si>
  <si>
    <t>社会保険料振込、郵便物投函（税理士会）</t>
    <rPh sb="0" eb="2">
      <t>シャカイ</t>
    </rPh>
    <rPh sb="2" eb="5">
      <t>ホケンリョウ</t>
    </rPh>
    <rPh sb="5" eb="7">
      <t>フリコミ</t>
    </rPh>
    <rPh sb="8" eb="10">
      <t>ユウビン</t>
    </rPh>
    <rPh sb="10" eb="11">
      <t>ブツ</t>
    </rPh>
    <rPh sb="11" eb="13">
      <t>トウカン</t>
    </rPh>
    <rPh sb="14" eb="17">
      <t>ゼイリシ</t>
    </rPh>
    <rPh sb="17" eb="18">
      <t>カイ</t>
    </rPh>
    <phoneticPr fontId="21"/>
  </si>
  <si>
    <t>NEO士業　動画視聴（25日まで）</t>
    <rPh sb="3" eb="5">
      <t>シギョウ</t>
    </rPh>
    <rPh sb="6" eb="8">
      <t>ドウガ</t>
    </rPh>
    <rPh sb="8" eb="10">
      <t>シチョウ</t>
    </rPh>
    <rPh sb="13" eb="14">
      <t>ニチ</t>
    </rPh>
    <phoneticPr fontId="21"/>
  </si>
  <si>
    <t>セミナーへ移動</t>
    <rPh sb="5" eb="7">
      <t>イドウ</t>
    </rPh>
    <phoneticPr fontId="21"/>
  </si>
  <si>
    <t>セミナー</t>
    <phoneticPr fontId="21"/>
  </si>
  <si>
    <t>セミナーから帰宅</t>
    <rPh sb="6" eb="8">
      <t>キタク</t>
    </rPh>
    <phoneticPr fontId="21"/>
  </si>
  <si>
    <t>ゴルフ練習</t>
    <rPh sb="3" eb="5">
      <t>レンシュウ</t>
    </rPh>
    <phoneticPr fontId="21"/>
  </si>
  <si>
    <t>done!</t>
    <phoneticPr fontId="21"/>
  </si>
  <si>
    <t>done!</t>
    <phoneticPr fontId="21"/>
  </si>
  <si>
    <t>有朋チェック</t>
    <rPh sb="0" eb="2">
      <t>ユウホウ</t>
    </rPh>
    <phoneticPr fontId="21"/>
  </si>
  <si>
    <t>四半報読み合わせ</t>
    <rPh sb="0" eb="2">
      <t>シハン</t>
    </rPh>
    <rPh sb="2" eb="3">
      <t>ホウ</t>
    </rPh>
    <rPh sb="3" eb="4">
      <t>ヨ</t>
    </rPh>
    <rPh sb="5" eb="6">
      <t>ア</t>
    </rPh>
    <phoneticPr fontId="21"/>
  </si>
  <si>
    <t>産業資材の資料チェック</t>
    <rPh sb="0" eb="2">
      <t>サンギョウ</t>
    </rPh>
    <rPh sb="2" eb="4">
      <t>シザイ</t>
    </rPh>
    <rPh sb="5" eb="7">
      <t>シリョウ</t>
    </rPh>
    <phoneticPr fontId="21"/>
  </si>
  <si>
    <t>ルフト中間申告書確認</t>
    <rPh sb="3" eb="5">
      <t>チュウカン</t>
    </rPh>
    <rPh sb="5" eb="7">
      <t>シンコク</t>
    </rPh>
    <rPh sb="7" eb="8">
      <t>ショ</t>
    </rPh>
    <rPh sb="8" eb="10">
      <t>カクニン</t>
    </rPh>
    <phoneticPr fontId="21"/>
  </si>
  <si>
    <t>個人事業、STコンサル記帳</t>
    <rPh sb="0" eb="2">
      <t>コジン</t>
    </rPh>
    <rPh sb="2" eb="4">
      <t>ジギョウ</t>
    </rPh>
    <rPh sb="11" eb="13">
      <t>キチョウ</t>
    </rPh>
    <phoneticPr fontId="21"/>
  </si>
  <si>
    <t>三洋テクノス</t>
    <rPh sb="0" eb="2">
      <t>サンヨウ</t>
    </rPh>
    <phoneticPr fontId="21"/>
  </si>
  <si>
    <t>5/25家賃振り込み（STコンサル）</t>
    <rPh sb="4" eb="6">
      <t>ヤチン</t>
    </rPh>
    <rPh sb="6" eb="7">
      <t>フ</t>
    </rPh>
    <rPh sb="8" eb="9">
      <t>コ</t>
    </rPh>
    <phoneticPr fontId="21"/>
  </si>
  <si>
    <t>m</t>
    <phoneticPr fontId="21"/>
  </si>
  <si>
    <t>STコンサルから給与振込</t>
    <rPh sb="8" eb="10">
      <t>キュウヨ</t>
    </rPh>
    <rPh sb="10" eb="12">
      <t>フリコミ</t>
    </rPh>
    <phoneticPr fontId="21"/>
  </si>
  <si>
    <t>税務署提出資料作成</t>
    <rPh sb="0" eb="3">
      <t>ゼイムショ</t>
    </rPh>
    <rPh sb="3" eb="5">
      <t>テイシュツ</t>
    </rPh>
    <rPh sb="5" eb="7">
      <t>シリョウ</t>
    </rPh>
    <rPh sb="7" eb="9">
      <t>サクセイ</t>
    </rPh>
    <phoneticPr fontId="21"/>
  </si>
  <si>
    <t>支店格上げの税務</t>
    <rPh sb="0" eb="2">
      <t>シテン</t>
    </rPh>
    <rPh sb="2" eb="4">
      <t>カクア</t>
    </rPh>
    <rPh sb="6" eb="8">
      <t>ゼイム</t>
    </rPh>
    <phoneticPr fontId="21"/>
  </si>
  <si>
    <t>ルフト退職給付の整理</t>
    <rPh sb="3" eb="5">
      <t>タイショク</t>
    </rPh>
    <rPh sb="5" eb="7">
      <t>キュウフ</t>
    </rPh>
    <rPh sb="8" eb="10">
      <t>セイリ</t>
    </rPh>
    <phoneticPr fontId="21"/>
  </si>
  <si>
    <t>ルフト訪問</t>
    <rPh sb="3" eb="5">
      <t>ホウモン</t>
    </rPh>
    <phoneticPr fontId="21"/>
  </si>
  <si>
    <t>ルフトから帰宅</t>
    <rPh sb="5" eb="7">
      <t>キタク</t>
    </rPh>
    <phoneticPr fontId="21"/>
  </si>
  <si>
    <t>STS資料チェック</t>
    <rPh sb="3" eb="5">
      <t>シリョウ</t>
    </rPh>
    <phoneticPr fontId="21"/>
  </si>
  <si>
    <t>ソート会計データチェック</t>
    <rPh sb="3" eb="5">
      <t>カイケイ</t>
    </rPh>
    <phoneticPr fontId="21"/>
  </si>
  <si>
    <t>done!</t>
    <phoneticPr fontId="21"/>
  </si>
  <si>
    <t>ソート納付税額の概算金額を連絡（鈴木さん）</t>
    <rPh sb="3" eb="5">
      <t>ノウフ</t>
    </rPh>
    <rPh sb="5" eb="7">
      <t>ゼイガク</t>
    </rPh>
    <rPh sb="8" eb="10">
      <t>ガイサン</t>
    </rPh>
    <rPh sb="10" eb="12">
      <t>キンガク</t>
    </rPh>
    <rPh sb="13" eb="15">
      <t>レンラク</t>
    </rPh>
    <rPh sb="16" eb="18">
      <t>スズキ</t>
    </rPh>
    <phoneticPr fontId="21"/>
  </si>
  <si>
    <t>郵便局送金手続き</t>
    <rPh sb="0" eb="3">
      <t>ユウビンキョク</t>
    </rPh>
    <rPh sb="3" eb="5">
      <t>ソウキン</t>
    </rPh>
    <rPh sb="5" eb="7">
      <t>テツヅ</t>
    </rPh>
    <phoneticPr fontId="21"/>
  </si>
  <si>
    <t>三洋テクノス給与計算</t>
    <rPh sb="0" eb="2">
      <t>サンヨウ</t>
    </rPh>
    <rPh sb="6" eb="8">
      <t>キュウヨ</t>
    </rPh>
    <rPh sb="8" eb="10">
      <t>ケイサン</t>
    </rPh>
    <phoneticPr fontId="21"/>
  </si>
  <si>
    <t>ソート申告準備</t>
    <rPh sb="3" eb="5">
      <t>シンコク</t>
    </rPh>
    <rPh sb="5" eb="7">
      <t>ジュンビ</t>
    </rPh>
    <phoneticPr fontId="21"/>
  </si>
  <si>
    <t>セミナー</t>
    <phoneticPr fontId="21"/>
  </si>
  <si>
    <t>回覧物確認</t>
    <rPh sb="0" eb="2">
      <t>カイラン</t>
    </rPh>
    <rPh sb="2" eb="3">
      <t>ブツ</t>
    </rPh>
    <rPh sb="3" eb="5">
      <t>カクニン</t>
    </rPh>
    <phoneticPr fontId="21"/>
  </si>
  <si>
    <t>鈴木さん、小貫山さんメール返信</t>
    <rPh sb="0" eb="2">
      <t>スズキ</t>
    </rPh>
    <rPh sb="5" eb="8">
      <t>オヌキヤマ</t>
    </rPh>
    <rPh sb="13" eb="15">
      <t>ヘンシン</t>
    </rPh>
    <phoneticPr fontId="21"/>
  </si>
  <si>
    <t>STCスケジュール入力</t>
    <rPh sb="9" eb="11">
      <t>ニュウリョク</t>
    </rPh>
    <phoneticPr fontId="21"/>
  </si>
  <si>
    <t>経理処理</t>
    <rPh sb="0" eb="2">
      <t>ケイリ</t>
    </rPh>
    <rPh sb="2" eb="4">
      <t>ショリ</t>
    </rPh>
    <phoneticPr fontId="21"/>
  </si>
  <si>
    <t>d</t>
    <phoneticPr fontId="21"/>
  </si>
  <si>
    <t>ヘアカット</t>
    <phoneticPr fontId="21"/>
  </si>
  <si>
    <t>トレーニング</t>
    <phoneticPr fontId="21"/>
  </si>
  <si>
    <t>古江サイエンス訪問</t>
    <rPh sb="0" eb="2">
      <t>フルエ</t>
    </rPh>
    <rPh sb="7" eb="9">
      <t>ホウモン</t>
    </rPh>
    <phoneticPr fontId="21"/>
  </si>
  <si>
    <t>ソート申告書作成</t>
    <rPh sb="3" eb="6">
      <t>シンコクショ</t>
    </rPh>
    <rPh sb="6" eb="8">
      <t>サクセイ</t>
    </rPh>
    <phoneticPr fontId="21"/>
  </si>
  <si>
    <t>原価計算の確認</t>
    <rPh sb="0" eb="2">
      <t>ゲンカ</t>
    </rPh>
    <rPh sb="2" eb="4">
      <t>ケイサン</t>
    </rPh>
    <rPh sb="5" eb="7">
      <t>カクニン</t>
    </rPh>
    <phoneticPr fontId="21"/>
  </si>
  <si>
    <t>done!</t>
    <phoneticPr fontId="21"/>
  </si>
  <si>
    <t>回覧物確認</t>
    <rPh sb="0" eb="2">
      <t>カイラン</t>
    </rPh>
    <rPh sb="2" eb="3">
      <t>ブツ</t>
    </rPh>
    <rPh sb="3" eb="5">
      <t>カクニン</t>
    </rPh>
    <phoneticPr fontId="21"/>
  </si>
  <si>
    <t>橋本司法書士と打ち合わせ</t>
    <rPh sb="0" eb="2">
      <t>ハシモト</t>
    </rPh>
    <rPh sb="2" eb="4">
      <t>シホウ</t>
    </rPh>
    <rPh sb="4" eb="6">
      <t>ショシ</t>
    </rPh>
    <rPh sb="7" eb="8">
      <t>ウ</t>
    </rPh>
    <rPh sb="9" eb="10">
      <t>ア</t>
    </rPh>
    <phoneticPr fontId="21"/>
  </si>
  <si>
    <t>打ち合わせから帰宅</t>
    <rPh sb="0" eb="1">
      <t>ウ</t>
    </rPh>
    <rPh sb="2" eb="3">
      <t>ア</t>
    </rPh>
    <rPh sb="7" eb="9">
      <t>キタク</t>
    </rPh>
    <phoneticPr fontId="21"/>
  </si>
  <si>
    <t>産業資材　佐藤さん打ち合わせと準備</t>
    <rPh sb="0" eb="2">
      <t>サンギョウ</t>
    </rPh>
    <rPh sb="2" eb="4">
      <t>シザイ</t>
    </rPh>
    <rPh sb="5" eb="7">
      <t>サトウ</t>
    </rPh>
    <rPh sb="9" eb="10">
      <t>ウ</t>
    </rPh>
    <rPh sb="11" eb="12">
      <t>ア</t>
    </rPh>
    <rPh sb="15" eb="17">
      <t>ジュンビ</t>
    </rPh>
    <phoneticPr fontId="21"/>
  </si>
  <si>
    <t>産業資材島野さん電話</t>
    <rPh sb="0" eb="2">
      <t>サンギョウ</t>
    </rPh>
    <rPh sb="2" eb="4">
      <t>シザイ</t>
    </rPh>
    <rPh sb="4" eb="6">
      <t>シマノ</t>
    </rPh>
    <rPh sb="8" eb="10">
      <t>デンワ</t>
    </rPh>
    <phoneticPr fontId="21"/>
  </si>
  <si>
    <t>STC消費税申告準備</t>
    <rPh sb="3" eb="6">
      <t>ショウヒゼイ</t>
    </rPh>
    <rPh sb="6" eb="8">
      <t>シンコク</t>
    </rPh>
    <rPh sb="8" eb="10">
      <t>ジュンビ</t>
    </rPh>
    <phoneticPr fontId="21"/>
  </si>
  <si>
    <t>ソート会計データチェック、申告書</t>
    <rPh sb="3" eb="5">
      <t>カイケイ</t>
    </rPh>
    <rPh sb="13" eb="16">
      <t>シンコクショ</t>
    </rPh>
    <phoneticPr fontId="21"/>
  </si>
  <si>
    <t>電子証明書申請書</t>
    <rPh sb="0" eb="2">
      <t>デンシ</t>
    </rPh>
    <rPh sb="2" eb="5">
      <t>ショウメイショ</t>
    </rPh>
    <rPh sb="5" eb="7">
      <t>シンセイ</t>
    </rPh>
    <rPh sb="7" eb="8">
      <t>ショ</t>
    </rPh>
    <phoneticPr fontId="21"/>
  </si>
  <si>
    <t>経理処理、交通費記録</t>
    <rPh sb="0" eb="2">
      <t>ケイリ</t>
    </rPh>
    <rPh sb="2" eb="4">
      <t>ショリ</t>
    </rPh>
    <rPh sb="5" eb="8">
      <t>コウツウヒ</t>
    </rPh>
    <rPh sb="8" eb="10">
      <t>キロク</t>
    </rPh>
    <phoneticPr fontId="21"/>
  </si>
  <si>
    <t>関東経済産業局の説明会参加</t>
    <rPh sb="0" eb="2">
      <t>カントウ</t>
    </rPh>
    <rPh sb="2" eb="4">
      <t>ケイザイ</t>
    </rPh>
    <rPh sb="4" eb="6">
      <t>サンギョウ</t>
    </rPh>
    <rPh sb="6" eb="7">
      <t>キョク</t>
    </rPh>
    <rPh sb="8" eb="11">
      <t>セツメイカイ</t>
    </rPh>
    <rPh sb="11" eb="13">
      <t>サンカ</t>
    </rPh>
    <phoneticPr fontId="21"/>
  </si>
  <si>
    <t>テクノス横井さんに登記簿などの依頼めーる</t>
    <rPh sb="4" eb="6">
      <t>ヨコイ</t>
    </rPh>
    <rPh sb="9" eb="12">
      <t>トウキボ</t>
    </rPh>
    <rPh sb="15" eb="17">
      <t>イライ</t>
    </rPh>
    <phoneticPr fontId="21"/>
  </si>
  <si>
    <t>橋本氏に定款等送付（テクノス）</t>
    <rPh sb="0" eb="3">
      <t>ハシモトシ</t>
    </rPh>
    <rPh sb="4" eb="6">
      <t>テイカン</t>
    </rPh>
    <rPh sb="6" eb="7">
      <t>トウ</t>
    </rPh>
    <rPh sb="7" eb="9">
      <t>ソウフ</t>
    </rPh>
    <phoneticPr fontId="21"/>
  </si>
  <si>
    <t>メールアドレス検討</t>
    <rPh sb="7" eb="9">
      <t>ケントウ</t>
    </rPh>
    <phoneticPr fontId="21"/>
  </si>
  <si>
    <t>ソート消費税、申告書チェック</t>
    <rPh sb="3" eb="6">
      <t>ショウヒゼイ</t>
    </rPh>
    <rPh sb="7" eb="10">
      <t>シンコクショ</t>
    </rPh>
    <phoneticPr fontId="21"/>
  </si>
  <si>
    <t>ファイル整理</t>
    <rPh sb="4" eb="6">
      <t>セイリ</t>
    </rPh>
    <phoneticPr fontId="21"/>
  </si>
  <si>
    <t>ソフトバンク連絡</t>
    <rPh sb="6" eb="8">
      <t>レンラク</t>
    </rPh>
    <phoneticPr fontId="21"/>
  </si>
  <si>
    <t>テクノス中間申告</t>
    <rPh sb="4" eb="6">
      <t>チュウカン</t>
    </rPh>
    <rPh sb="6" eb="8">
      <t>シンコク</t>
    </rPh>
    <phoneticPr fontId="21"/>
  </si>
  <si>
    <t>トレーニング</t>
    <phoneticPr fontId="21"/>
  </si>
  <si>
    <t>done!</t>
    <phoneticPr fontId="21"/>
  </si>
  <si>
    <t>done!</t>
    <phoneticPr fontId="21"/>
  </si>
  <si>
    <t>ウィルスソフトインストール</t>
    <phoneticPr fontId="21"/>
  </si>
  <si>
    <t>ソート消費税申告書、法人税・決算書確定</t>
    <rPh sb="3" eb="6">
      <t>ショウヒゼイ</t>
    </rPh>
    <rPh sb="6" eb="9">
      <t>シンコクショ</t>
    </rPh>
    <rPh sb="10" eb="13">
      <t>ホウジンゼイ</t>
    </rPh>
    <rPh sb="14" eb="17">
      <t>ケッサンショ</t>
    </rPh>
    <rPh sb="17" eb="19">
      <t>カクテイ</t>
    </rPh>
    <phoneticPr fontId="21"/>
  </si>
  <si>
    <t>PCリモート動作確認</t>
    <rPh sb="6" eb="8">
      <t>ドウサ</t>
    </rPh>
    <rPh sb="8" eb="10">
      <t>カクニン</t>
    </rPh>
    <phoneticPr fontId="21"/>
  </si>
  <si>
    <t>懇親会</t>
    <rPh sb="0" eb="2">
      <t>コンシン</t>
    </rPh>
    <rPh sb="2" eb="3">
      <t>カイ</t>
    </rPh>
    <phoneticPr fontId="21"/>
  </si>
  <si>
    <t>大幡さん決算の打ち合わせ</t>
    <rPh sb="0" eb="2">
      <t>オオハタ</t>
    </rPh>
    <rPh sb="4" eb="6">
      <t>ケッサン</t>
    </rPh>
    <rPh sb="7" eb="8">
      <t>ウ</t>
    </rPh>
    <rPh sb="9" eb="10">
      <t>ア</t>
    </rPh>
    <phoneticPr fontId="21"/>
  </si>
  <si>
    <t>ルフト決算事前日程調整（決算事前、監査法人）</t>
    <rPh sb="3" eb="5">
      <t>ケッサン</t>
    </rPh>
    <rPh sb="5" eb="7">
      <t>ジゼン</t>
    </rPh>
    <rPh sb="7" eb="9">
      <t>ニッテイ</t>
    </rPh>
    <rPh sb="9" eb="11">
      <t>チョウセイ</t>
    </rPh>
    <rPh sb="12" eb="14">
      <t>ケッサン</t>
    </rPh>
    <rPh sb="14" eb="16">
      <t>ジゼン</t>
    </rPh>
    <rPh sb="17" eb="19">
      <t>カンサ</t>
    </rPh>
    <rPh sb="19" eb="21">
      <t>ホウジン</t>
    </rPh>
    <phoneticPr fontId="21"/>
  </si>
  <si>
    <t>電子申告完了印オーダー（エッサムからIDが届き次第）</t>
    <rPh sb="0" eb="2">
      <t>デンシ</t>
    </rPh>
    <rPh sb="2" eb="4">
      <t>シンコク</t>
    </rPh>
    <rPh sb="4" eb="6">
      <t>カンリョウ</t>
    </rPh>
    <rPh sb="6" eb="7">
      <t>イン</t>
    </rPh>
    <rPh sb="21" eb="22">
      <t>トド</t>
    </rPh>
    <rPh sb="23" eb="25">
      <t>シダイ</t>
    </rPh>
    <phoneticPr fontId="21"/>
  </si>
  <si>
    <t>done!</t>
    <phoneticPr fontId="21"/>
  </si>
  <si>
    <t>STC鈴木氏ソート納税額連絡</t>
    <rPh sb="3" eb="6">
      <t>スズキシ</t>
    </rPh>
    <rPh sb="9" eb="11">
      <t>ノウゼイ</t>
    </rPh>
    <rPh sb="11" eb="12">
      <t>ガク</t>
    </rPh>
    <rPh sb="12" eb="14">
      <t>レンラク</t>
    </rPh>
    <phoneticPr fontId="21"/>
  </si>
  <si>
    <t>鈴木さんお礼メール</t>
    <rPh sb="0" eb="2">
      <t>スズキ</t>
    </rPh>
    <rPh sb="5" eb="6">
      <t>レイ</t>
    </rPh>
    <phoneticPr fontId="21"/>
  </si>
  <si>
    <t>有酸素、トレーニング</t>
    <rPh sb="0" eb="1">
      <t>ユウ</t>
    </rPh>
    <rPh sb="1" eb="3">
      <t>サンソ</t>
    </rPh>
    <phoneticPr fontId="21"/>
  </si>
  <si>
    <t>スーツ視聴</t>
    <rPh sb="3" eb="5">
      <t>シチョウ</t>
    </rPh>
    <phoneticPr fontId="21"/>
  </si>
  <si>
    <t>ソフトバンク</t>
    <phoneticPr fontId="21"/>
  </si>
  <si>
    <t>テクノス納付書渡し</t>
    <rPh sb="4" eb="7">
      <t>ノウフショ</t>
    </rPh>
    <rPh sb="7" eb="8">
      <t>ワタ</t>
    </rPh>
    <phoneticPr fontId="21"/>
  </si>
  <si>
    <t>テクノス中間申告（e-Tax）</t>
    <rPh sb="4" eb="6">
      <t>チュウカン</t>
    </rPh>
    <rPh sb="6" eb="8">
      <t>シンコク</t>
    </rPh>
    <phoneticPr fontId="21"/>
  </si>
  <si>
    <t>STC消費税申告書作成</t>
    <rPh sb="3" eb="6">
      <t>ショウヒゼイ</t>
    </rPh>
    <rPh sb="6" eb="9">
      <t>シンコクショ</t>
    </rPh>
    <rPh sb="9" eb="11">
      <t>サクセイ</t>
    </rPh>
    <phoneticPr fontId="21"/>
  </si>
  <si>
    <t>北澤家会食、会食から帰宅</t>
    <rPh sb="0" eb="3">
      <t>キタザワケ</t>
    </rPh>
    <rPh sb="3" eb="5">
      <t>カイショク</t>
    </rPh>
    <rPh sb="6" eb="8">
      <t>カイショク</t>
    </rPh>
    <rPh sb="10" eb="12">
      <t>キタク</t>
    </rPh>
    <phoneticPr fontId="21"/>
  </si>
  <si>
    <t>ソート納付書作成</t>
    <rPh sb="3" eb="6">
      <t>ノウフショ</t>
    </rPh>
    <rPh sb="6" eb="8">
      <t>サクセイ</t>
    </rPh>
    <phoneticPr fontId="21"/>
  </si>
  <si>
    <t>ルフト決算チェックリスト作成</t>
    <rPh sb="3" eb="5">
      <t>ケッサン</t>
    </rPh>
    <rPh sb="12" eb="14">
      <t>サクセイ</t>
    </rPh>
    <phoneticPr fontId="21"/>
  </si>
  <si>
    <t>テクノスにメール（納付書渡し日）</t>
    <rPh sb="9" eb="12">
      <t>ノウフショ</t>
    </rPh>
    <rPh sb="12" eb="13">
      <t>ワタ</t>
    </rPh>
    <rPh sb="14" eb="15">
      <t>ビ</t>
    </rPh>
    <phoneticPr fontId="21"/>
  </si>
  <si>
    <t>STC中間納付分の伝票起票</t>
    <rPh sb="3" eb="5">
      <t>チュウカン</t>
    </rPh>
    <rPh sb="5" eb="7">
      <t>ノウフ</t>
    </rPh>
    <rPh sb="7" eb="8">
      <t>ブン</t>
    </rPh>
    <rPh sb="9" eb="11">
      <t>デンピョウ</t>
    </rPh>
    <rPh sb="11" eb="13">
      <t>キヒョウ</t>
    </rPh>
    <phoneticPr fontId="21"/>
  </si>
  <si>
    <t>ルフト移動</t>
    <rPh sb="3" eb="5">
      <t>イドウ</t>
    </rPh>
    <phoneticPr fontId="21"/>
  </si>
  <si>
    <t>ルフト決算事前打ち合わせ</t>
    <rPh sb="3" eb="5">
      <t>ケッサン</t>
    </rPh>
    <rPh sb="5" eb="7">
      <t>ジゼン</t>
    </rPh>
    <rPh sb="7" eb="8">
      <t>ウ</t>
    </rPh>
    <rPh sb="9" eb="10">
      <t>ア</t>
    </rPh>
    <phoneticPr fontId="21"/>
  </si>
  <si>
    <t>橋本税理士の事務所見学</t>
    <rPh sb="0" eb="2">
      <t>ハシモト</t>
    </rPh>
    <rPh sb="2" eb="5">
      <t>ゼイリシ</t>
    </rPh>
    <rPh sb="6" eb="8">
      <t>ジム</t>
    </rPh>
    <rPh sb="8" eb="9">
      <t>ショ</t>
    </rPh>
    <rPh sb="9" eb="11">
      <t>ケンガク</t>
    </rPh>
    <phoneticPr fontId="21"/>
  </si>
  <si>
    <t>ソート勘定内訳書作成</t>
    <rPh sb="3" eb="5">
      <t>カンジョウ</t>
    </rPh>
    <rPh sb="5" eb="8">
      <t>ウチワケショ</t>
    </rPh>
    <rPh sb="8" eb="10">
      <t>サクセイ</t>
    </rPh>
    <phoneticPr fontId="21"/>
  </si>
  <si>
    <t>小用さんメール</t>
    <rPh sb="0" eb="2">
      <t>コヨウ</t>
    </rPh>
    <phoneticPr fontId="21"/>
  </si>
  <si>
    <t>前日のブログ</t>
    <rPh sb="0" eb="2">
      <t>ゼンジツ</t>
    </rPh>
    <phoneticPr fontId="21"/>
  </si>
  <si>
    <t>小用さん会食</t>
    <rPh sb="0" eb="2">
      <t>コヨウ</t>
    </rPh>
    <rPh sb="4" eb="6">
      <t>カイショク</t>
    </rPh>
    <phoneticPr fontId="21"/>
  </si>
  <si>
    <t>会食から帰宅</t>
    <rPh sb="0" eb="2">
      <t>カイショク</t>
    </rPh>
    <rPh sb="4" eb="6">
      <t>キタク</t>
    </rPh>
    <phoneticPr fontId="21"/>
  </si>
  <si>
    <t>橋本さんお礼メール</t>
    <rPh sb="0" eb="2">
      <t>ハシモト</t>
    </rPh>
    <rPh sb="5" eb="6">
      <t>レイ</t>
    </rPh>
    <phoneticPr fontId="21"/>
  </si>
  <si>
    <t>ソート内訳書作成</t>
    <rPh sb="3" eb="6">
      <t>ウチワケショ</t>
    </rPh>
    <rPh sb="6" eb="8">
      <t>サクセイ</t>
    </rPh>
    <phoneticPr fontId="21"/>
  </si>
  <si>
    <t>回覧物確認</t>
    <rPh sb="0" eb="2">
      <t>カイラン</t>
    </rPh>
    <rPh sb="2" eb="3">
      <t>ブツ</t>
    </rPh>
    <rPh sb="3" eb="5">
      <t>カクニン</t>
    </rPh>
    <phoneticPr fontId="21"/>
  </si>
  <si>
    <t>産業資材田中さん打ち合わせ</t>
    <rPh sb="0" eb="2">
      <t>サンギョウ</t>
    </rPh>
    <rPh sb="2" eb="4">
      <t>シザイ</t>
    </rPh>
    <rPh sb="4" eb="6">
      <t>タナカ</t>
    </rPh>
    <rPh sb="8" eb="9">
      <t>ウ</t>
    </rPh>
    <rPh sb="10" eb="11">
      <t>ア</t>
    </rPh>
    <phoneticPr fontId="21"/>
  </si>
  <si>
    <t>産業資材越替さん打ち合わせ</t>
    <rPh sb="0" eb="2">
      <t>サンギョウ</t>
    </rPh>
    <rPh sb="2" eb="4">
      <t>シザイ</t>
    </rPh>
    <rPh sb="4" eb="5">
      <t>コシ</t>
    </rPh>
    <rPh sb="5" eb="6">
      <t>カ</t>
    </rPh>
    <rPh sb="8" eb="9">
      <t>ウ</t>
    </rPh>
    <rPh sb="10" eb="11">
      <t>ア</t>
    </rPh>
    <phoneticPr fontId="21"/>
  </si>
  <si>
    <t>done!</t>
    <phoneticPr fontId="21"/>
  </si>
  <si>
    <t>尚子送り</t>
    <rPh sb="0" eb="2">
      <t>ナオコ</t>
    </rPh>
    <rPh sb="2" eb="3">
      <t>オク</t>
    </rPh>
    <phoneticPr fontId="21"/>
  </si>
  <si>
    <t>ソート内訳書、申告書最終確認</t>
    <rPh sb="3" eb="6">
      <t>ウチワケショ</t>
    </rPh>
    <rPh sb="7" eb="10">
      <t>シンコクショ</t>
    </rPh>
    <rPh sb="10" eb="12">
      <t>サイシュウ</t>
    </rPh>
    <rPh sb="12" eb="14">
      <t>カクニン</t>
    </rPh>
    <phoneticPr fontId="21"/>
  </si>
  <si>
    <t>トレーニング</t>
    <phoneticPr fontId="21"/>
  </si>
  <si>
    <t>6/26家賃振り込み（STコンサル）</t>
    <rPh sb="4" eb="6">
      <t>ヤチン</t>
    </rPh>
    <rPh sb="6" eb="7">
      <t>フ</t>
    </rPh>
    <rPh sb="8" eb="9">
      <t>コ</t>
    </rPh>
    <phoneticPr fontId="21"/>
  </si>
  <si>
    <t>三洋テクノス地方税申告</t>
    <rPh sb="0" eb="2">
      <t>サンヨウ</t>
    </rPh>
    <rPh sb="6" eb="9">
      <t>チホウゼイ</t>
    </rPh>
    <rPh sb="9" eb="11">
      <t>シンコク</t>
    </rPh>
    <phoneticPr fontId="21"/>
  </si>
  <si>
    <t>事務キチ買い物</t>
    <rPh sb="0" eb="2">
      <t>ジム</t>
    </rPh>
    <rPh sb="4" eb="5">
      <t>カ</t>
    </rPh>
    <rPh sb="6" eb="7">
      <t>モノ</t>
    </rPh>
    <phoneticPr fontId="21"/>
  </si>
  <si>
    <t>トレーニング</t>
    <phoneticPr fontId="21"/>
  </si>
  <si>
    <t>読書</t>
    <rPh sb="0" eb="2">
      <t>ドクショ</t>
    </rPh>
    <phoneticPr fontId="21"/>
  </si>
  <si>
    <t>d</t>
    <phoneticPr fontId="21"/>
  </si>
  <si>
    <t>各種振込関係</t>
    <rPh sb="0" eb="2">
      <t>カクシュ</t>
    </rPh>
    <rPh sb="2" eb="4">
      <t>フリコミ</t>
    </rPh>
    <rPh sb="4" eb="6">
      <t>カンケイ</t>
    </rPh>
    <phoneticPr fontId="21"/>
  </si>
  <si>
    <t>紗彩迎え</t>
    <rPh sb="0" eb="2">
      <t>サアヤ</t>
    </rPh>
    <rPh sb="2" eb="3">
      <t>ムカ</t>
    </rPh>
    <phoneticPr fontId="21"/>
  </si>
  <si>
    <t>STコンサルの役員借入金、個人事業の整理</t>
    <rPh sb="7" eb="9">
      <t>ヤクイン</t>
    </rPh>
    <rPh sb="9" eb="11">
      <t>カリイレ</t>
    </rPh>
    <rPh sb="11" eb="12">
      <t>キン</t>
    </rPh>
    <rPh sb="13" eb="15">
      <t>コジン</t>
    </rPh>
    <rPh sb="15" eb="17">
      <t>ジギョウ</t>
    </rPh>
    <rPh sb="18" eb="20">
      <t>セイリ</t>
    </rPh>
    <phoneticPr fontId="21"/>
  </si>
  <si>
    <t>h</t>
    <phoneticPr fontId="21"/>
  </si>
  <si>
    <t>回覧資料確認</t>
    <rPh sb="0" eb="2">
      <t>カイラン</t>
    </rPh>
    <rPh sb="2" eb="4">
      <t>シリョウ</t>
    </rPh>
    <rPh sb="4" eb="6">
      <t>カクニン</t>
    </rPh>
    <phoneticPr fontId="21"/>
  </si>
  <si>
    <t>STCから帰宅</t>
    <rPh sb="5" eb="7">
      <t>キタク</t>
    </rPh>
    <phoneticPr fontId="21"/>
  </si>
  <si>
    <t>ソート申告書提出</t>
    <rPh sb="3" eb="6">
      <t>シンコクショ</t>
    </rPh>
    <rPh sb="6" eb="8">
      <t>テイシュツ</t>
    </rPh>
    <phoneticPr fontId="21"/>
  </si>
  <si>
    <t>STCスケジュール入力</t>
    <rPh sb="9" eb="11">
      <t>ニュウリョク</t>
    </rPh>
    <phoneticPr fontId="21"/>
  </si>
  <si>
    <t>給与振り込み実施</t>
    <rPh sb="0" eb="2">
      <t>キュウヨ</t>
    </rPh>
    <rPh sb="2" eb="3">
      <t>フ</t>
    </rPh>
    <rPh sb="4" eb="5">
      <t>コ</t>
    </rPh>
    <rPh sb="6" eb="8">
      <t>ジッシ</t>
    </rPh>
    <phoneticPr fontId="21"/>
  </si>
  <si>
    <t>STC中間申告</t>
    <rPh sb="3" eb="5">
      <t>チュウカン</t>
    </rPh>
    <rPh sb="5" eb="7">
      <t>シンコク</t>
    </rPh>
    <phoneticPr fontId="21"/>
  </si>
  <si>
    <t>ソート申告書印刷など整理</t>
    <rPh sb="3" eb="6">
      <t>シンコクショ</t>
    </rPh>
    <rPh sb="6" eb="8">
      <t>インサツ</t>
    </rPh>
    <rPh sb="10" eb="12">
      <t>セイリ</t>
    </rPh>
    <phoneticPr fontId="21"/>
  </si>
  <si>
    <t>CFコーチセミナー検討、申し込み</t>
    <rPh sb="9" eb="11">
      <t>ケントウ</t>
    </rPh>
    <rPh sb="12" eb="13">
      <t>モウ</t>
    </rPh>
    <rPh sb="14" eb="15">
      <t>コ</t>
    </rPh>
    <phoneticPr fontId="21"/>
  </si>
  <si>
    <t>渋谷へ移動</t>
    <rPh sb="0" eb="2">
      <t>シブヤ</t>
    </rPh>
    <rPh sb="3" eb="5">
      <t>イドウ</t>
    </rPh>
    <phoneticPr fontId="21"/>
  </si>
  <si>
    <t>グリッジ打合せ</t>
    <rPh sb="4" eb="6">
      <t>ウチアワ</t>
    </rPh>
    <phoneticPr fontId="21"/>
  </si>
  <si>
    <t>監査法人飲み会</t>
    <rPh sb="0" eb="2">
      <t>カンサ</t>
    </rPh>
    <rPh sb="2" eb="4">
      <t>ホウジン</t>
    </rPh>
    <rPh sb="4" eb="5">
      <t>ノ</t>
    </rPh>
    <rPh sb="6" eb="7">
      <t>カイ</t>
    </rPh>
    <phoneticPr fontId="21"/>
  </si>
  <si>
    <t>飲み会から帰宅</t>
    <rPh sb="0" eb="1">
      <t>ノ</t>
    </rPh>
    <rPh sb="2" eb="3">
      <t>カイ</t>
    </rPh>
    <rPh sb="5" eb="7">
      <t>キタク</t>
    </rPh>
    <phoneticPr fontId="21"/>
  </si>
  <si>
    <t>ソート原価計算検討</t>
    <rPh sb="3" eb="5">
      <t>ゲンカ</t>
    </rPh>
    <rPh sb="5" eb="7">
      <t>ケイサン</t>
    </rPh>
    <rPh sb="7" eb="9">
      <t>ケントウ</t>
    </rPh>
    <phoneticPr fontId="21"/>
  </si>
  <si>
    <t>ゴルフ練習</t>
    <rPh sb="3" eb="5">
      <t>レンシュウ</t>
    </rPh>
    <phoneticPr fontId="21"/>
  </si>
  <si>
    <t>ブログ修正</t>
    <rPh sb="3" eb="5">
      <t>シュウセイ</t>
    </rPh>
    <phoneticPr fontId="21"/>
  </si>
  <si>
    <t>テクノス月次訪問</t>
    <rPh sb="4" eb="6">
      <t>ゲツジ</t>
    </rPh>
    <rPh sb="6" eb="8">
      <t>ホウモン</t>
    </rPh>
    <phoneticPr fontId="21"/>
  </si>
  <si>
    <t>原価計算書籍</t>
    <rPh sb="0" eb="2">
      <t>ゲンカ</t>
    </rPh>
    <rPh sb="2" eb="4">
      <t>ケイサン</t>
    </rPh>
    <rPh sb="4" eb="6">
      <t>ショセキ</t>
    </rPh>
    <phoneticPr fontId="21"/>
  </si>
  <si>
    <t>紗彩迎え</t>
    <rPh sb="0" eb="2">
      <t>サアヤ</t>
    </rPh>
    <rPh sb="2" eb="3">
      <t>ムカ</t>
    </rPh>
    <phoneticPr fontId="21"/>
  </si>
  <si>
    <t>トレーニング</t>
    <phoneticPr fontId="21"/>
  </si>
  <si>
    <t>done!</t>
    <phoneticPr fontId="21"/>
  </si>
  <si>
    <t>STC回覧物確認</t>
    <rPh sb="3" eb="5">
      <t>カイラン</t>
    </rPh>
    <rPh sb="5" eb="6">
      <t>ブツ</t>
    </rPh>
    <rPh sb="6" eb="8">
      <t>カクニン</t>
    </rPh>
    <phoneticPr fontId="21"/>
  </si>
  <si>
    <t>グリッジデータアップ</t>
    <phoneticPr fontId="21"/>
  </si>
  <si>
    <t>STCワークシートチェック</t>
    <phoneticPr fontId="21"/>
  </si>
  <si>
    <t>紗彩迎え</t>
    <rPh sb="0" eb="2">
      <t>サアヤ</t>
    </rPh>
    <rPh sb="2" eb="3">
      <t>ムカ</t>
    </rPh>
    <phoneticPr fontId="21"/>
  </si>
  <si>
    <t>横井さんメール返信</t>
    <rPh sb="0" eb="2">
      <t>ヨコイ</t>
    </rPh>
    <rPh sb="7" eb="9">
      <t>ヘンシン</t>
    </rPh>
    <phoneticPr fontId="21"/>
  </si>
  <si>
    <t>古江　原価計算（給与実績の確認）</t>
    <rPh sb="0" eb="2">
      <t>フルエ</t>
    </rPh>
    <rPh sb="3" eb="5">
      <t>ゲンカ</t>
    </rPh>
    <rPh sb="5" eb="7">
      <t>ケイサン</t>
    </rPh>
    <rPh sb="8" eb="10">
      <t>キュウヨ</t>
    </rPh>
    <rPh sb="10" eb="12">
      <t>ジッセキ</t>
    </rPh>
    <rPh sb="13" eb="15">
      <t>カクニン</t>
    </rPh>
    <phoneticPr fontId="21"/>
  </si>
  <si>
    <t>STCから帰宅</t>
    <rPh sb="5" eb="7">
      <t>キタク</t>
    </rPh>
    <phoneticPr fontId="21"/>
  </si>
  <si>
    <t>done!</t>
    <phoneticPr fontId="21"/>
  </si>
  <si>
    <t>グリッジ金澤さんメール</t>
    <rPh sb="4" eb="6">
      <t>カナザワ</t>
    </rPh>
    <phoneticPr fontId="21"/>
  </si>
  <si>
    <t>税理士会研修申し込み</t>
    <rPh sb="0" eb="3">
      <t>ゼイリシ</t>
    </rPh>
    <rPh sb="3" eb="4">
      <t>カイ</t>
    </rPh>
    <rPh sb="4" eb="6">
      <t>ケンシュウ</t>
    </rPh>
    <rPh sb="6" eb="7">
      <t>モウ</t>
    </rPh>
    <rPh sb="8" eb="9">
      <t>コ</t>
    </rPh>
    <phoneticPr fontId="21"/>
  </si>
  <si>
    <t>経営革新支援機関の検討</t>
    <rPh sb="0" eb="2">
      <t>ケイエイ</t>
    </rPh>
    <rPh sb="2" eb="4">
      <t>カクシン</t>
    </rPh>
    <rPh sb="4" eb="6">
      <t>シエン</t>
    </rPh>
    <rPh sb="6" eb="8">
      <t>キカン</t>
    </rPh>
    <rPh sb="9" eb="11">
      <t>ケントウ</t>
    </rPh>
    <phoneticPr fontId="21"/>
  </si>
  <si>
    <t>ゴルフ練習</t>
    <rPh sb="3" eb="5">
      <t>レンシュウ</t>
    </rPh>
    <phoneticPr fontId="21"/>
  </si>
  <si>
    <t>トレーニング</t>
    <phoneticPr fontId="21"/>
  </si>
  <si>
    <t>done!</t>
    <phoneticPr fontId="21"/>
  </si>
  <si>
    <t>白畑ランチ</t>
    <rPh sb="0" eb="2">
      <t>シラハタ</t>
    </rPh>
    <phoneticPr fontId="21"/>
  </si>
  <si>
    <t>ルフト打ち合わせ</t>
    <rPh sb="3" eb="4">
      <t>ウ</t>
    </rPh>
    <rPh sb="5" eb="6">
      <t>ア</t>
    </rPh>
    <phoneticPr fontId="21"/>
  </si>
  <si>
    <t>テクノス合併登記の見積書作成</t>
    <rPh sb="4" eb="6">
      <t>ガッペイ</t>
    </rPh>
    <rPh sb="6" eb="8">
      <t>トウキ</t>
    </rPh>
    <rPh sb="9" eb="12">
      <t>ミツモリショ</t>
    </rPh>
    <rPh sb="12" eb="14">
      <t>サクセイ</t>
    </rPh>
    <phoneticPr fontId="21"/>
  </si>
  <si>
    <t>給与計算授業視聴１</t>
    <rPh sb="0" eb="2">
      <t>キュウヨ</t>
    </rPh>
    <rPh sb="2" eb="4">
      <t>ケイサン</t>
    </rPh>
    <rPh sb="4" eb="6">
      <t>ジュギョウ</t>
    </rPh>
    <rPh sb="6" eb="8">
      <t>シチョウ</t>
    </rPh>
    <phoneticPr fontId="21"/>
  </si>
  <si>
    <t>給与計算授業視聴（退職金）</t>
    <rPh sb="0" eb="2">
      <t>キュウヨ</t>
    </rPh>
    <rPh sb="2" eb="4">
      <t>ケイサン</t>
    </rPh>
    <rPh sb="4" eb="6">
      <t>ジュギョウ</t>
    </rPh>
    <rPh sb="6" eb="8">
      <t>シチョウ</t>
    </rPh>
    <rPh sb="9" eb="12">
      <t>タイショクキン</t>
    </rPh>
    <phoneticPr fontId="21"/>
  </si>
  <si>
    <t>ルフト労働保険料の計上方法検討、連絡</t>
    <rPh sb="3" eb="5">
      <t>ロウドウ</t>
    </rPh>
    <rPh sb="5" eb="8">
      <t>ホケンリョウ</t>
    </rPh>
    <rPh sb="9" eb="11">
      <t>ケイジョウ</t>
    </rPh>
    <rPh sb="11" eb="13">
      <t>ホウホウ</t>
    </rPh>
    <rPh sb="13" eb="15">
      <t>ケントウ</t>
    </rPh>
    <rPh sb="16" eb="18">
      <t>レンラク</t>
    </rPh>
    <phoneticPr fontId="21"/>
  </si>
  <si>
    <t>STC歓迎会</t>
    <rPh sb="3" eb="5">
      <t>カンゲイ</t>
    </rPh>
    <rPh sb="5" eb="6">
      <t>カイ</t>
    </rPh>
    <phoneticPr fontId="21"/>
  </si>
  <si>
    <t>STS打合せ内容のすり合わせ</t>
    <rPh sb="3" eb="5">
      <t>ウチアワ</t>
    </rPh>
    <rPh sb="6" eb="8">
      <t>ナイヨウ</t>
    </rPh>
    <rPh sb="11" eb="12">
      <t>ア</t>
    </rPh>
    <phoneticPr fontId="21"/>
  </si>
  <si>
    <t>STS打合せ議題をピックアップ</t>
    <rPh sb="3" eb="5">
      <t>ウチアワ</t>
    </rPh>
    <rPh sb="6" eb="8">
      <t>ギダイ</t>
    </rPh>
    <phoneticPr fontId="21"/>
  </si>
  <si>
    <t>ルフト見積実効税率算定</t>
    <rPh sb="3" eb="5">
      <t>ミツモリ</t>
    </rPh>
    <rPh sb="5" eb="7">
      <t>ジッコウ</t>
    </rPh>
    <rPh sb="7" eb="9">
      <t>ゼイリツ</t>
    </rPh>
    <rPh sb="9" eb="11">
      <t>サンテイ</t>
    </rPh>
    <phoneticPr fontId="21"/>
  </si>
  <si>
    <t>在庫評価減資料の確認</t>
    <rPh sb="0" eb="2">
      <t>ザイコ</t>
    </rPh>
    <rPh sb="2" eb="4">
      <t>ヒョウカ</t>
    </rPh>
    <rPh sb="4" eb="5">
      <t>ゲン</t>
    </rPh>
    <rPh sb="5" eb="7">
      <t>シリョウ</t>
    </rPh>
    <rPh sb="8" eb="10">
      <t>カクニン</t>
    </rPh>
    <phoneticPr fontId="21"/>
  </si>
  <si>
    <t>エッサムでファイル購入</t>
    <rPh sb="9" eb="11">
      <t>コウニュウ</t>
    </rPh>
    <phoneticPr fontId="21"/>
  </si>
  <si>
    <t>テクノス給与、賞与計算</t>
    <rPh sb="4" eb="6">
      <t>キュウヨ</t>
    </rPh>
    <rPh sb="7" eb="9">
      <t>ショウヨ</t>
    </rPh>
    <rPh sb="9" eb="11">
      <t>ケイサン</t>
    </rPh>
    <phoneticPr fontId="21"/>
  </si>
  <si>
    <t>テクノス見積書作成</t>
    <rPh sb="4" eb="7">
      <t>ミツモリショ</t>
    </rPh>
    <rPh sb="7" eb="9">
      <t>サクセイ</t>
    </rPh>
    <phoneticPr fontId="21"/>
  </si>
  <si>
    <t>facebookアップ</t>
    <phoneticPr fontId="21"/>
  </si>
  <si>
    <t>done!</t>
    <phoneticPr fontId="21"/>
  </si>
  <si>
    <t>トレーニング</t>
    <phoneticPr fontId="21"/>
  </si>
  <si>
    <t>JDL打合せ</t>
    <rPh sb="3" eb="5">
      <t>ウチアワ</t>
    </rPh>
    <phoneticPr fontId="21"/>
  </si>
  <si>
    <t>郵便局手紙受領</t>
    <rPh sb="0" eb="3">
      <t>ユウビンキョク</t>
    </rPh>
    <rPh sb="3" eb="5">
      <t>テガミ</t>
    </rPh>
    <rPh sb="5" eb="7">
      <t>ジュリョウ</t>
    </rPh>
    <phoneticPr fontId="21"/>
  </si>
  <si>
    <t>森田さんメール返信</t>
    <rPh sb="0" eb="2">
      <t>モリタ</t>
    </rPh>
    <rPh sb="7" eb="9">
      <t>ヘンシン</t>
    </rPh>
    <phoneticPr fontId="21"/>
  </si>
  <si>
    <t>弥生問い合わせ（販売のデータ共有）</t>
    <rPh sb="0" eb="2">
      <t>ヤヨイ</t>
    </rPh>
    <rPh sb="2" eb="3">
      <t>ト</t>
    </rPh>
    <rPh sb="4" eb="5">
      <t>ア</t>
    </rPh>
    <rPh sb="8" eb="10">
      <t>ハンバイ</t>
    </rPh>
    <rPh sb="14" eb="16">
      <t>キョウユウ</t>
    </rPh>
    <phoneticPr fontId="21"/>
  </si>
  <si>
    <t>弥生PAPカンファレンス</t>
    <rPh sb="0" eb="2">
      <t>ヤヨイ</t>
    </rPh>
    <phoneticPr fontId="21"/>
  </si>
  <si>
    <t>弥生カンファレンスから帰宅</t>
    <rPh sb="0" eb="2">
      <t>ヤヨイ</t>
    </rPh>
    <rPh sb="11" eb="13">
      <t>キタク</t>
    </rPh>
    <phoneticPr fontId="21"/>
  </si>
  <si>
    <t>小貫山さんメール</t>
    <rPh sb="0" eb="3">
      <t>オヌキヤマ</t>
    </rPh>
    <phoneticPr fontId="21"/>
  </si>
  <si>
    <t>産業資材佐藤さん打ち合わせ</t>
    <rPh sb="0" eb="2">
      <t>サンギョウ</t>
    </rPh>
    <rPh sb="2" eb="4">
      <t>シザイ</t>
    </rPh>
    <rPh sb="4" eb="6">
      <t>サトウ</t>
    </rPh>
    <rPh sb="8" eb="9">
      <t>ウ</t>
    </rPh>
    <rPh sb="10" eb="11">
      <t>ア</t>
    </rPh>
    <phoneticPr fontId="21"/>
  </si>
  <si>
    <t>done!</t>
    <phoneticPr fontId="21"/>
  </si>
  <si>
    <t>ルフト原状回復費用の処理状況確認</t>
    <rPh sb="3" eb="5">
      <t>ゲンジョウ</t>
    </rPh>
    <rPh sb="5" eb="7">
      <t>カイフク</t>
    </rPh>
    <rPh sb="7" eb="9">
      <t>ヒヨウ</t>
    </rPh>
    <rPh sb="10" eb="12">
      <t>ショリ</t>
    </rPh>
    <rPh sb="12" eb="14">
      <t>ジョウキョウ</t>
    </rPh>
    <rPh sb="14" eb="16">
      <t>カクニン</t>
    </rPh>
    <phoneticPr fontId="21"/>
  </si>
  <si>
    <t>ルフトへ移動</t>
    <rPh sb="4" eb="6">
      <t>イドウ</t>
    </rPh>
    <phoneticPr fontId="21"/>
  </si>
  <si>
    <t>ルフト監査法人インタビューなど</t>
    <rPh sb="3" eb="5">
      <t>カンサ</t>
    </rPh>
    <rPh sb="5" eb="7">
      <t>ホウジン</t>
    </rPh>
    <phoneticPr fontId="21"/>
  </si>
  <si>
    <t>トレーニング</t>
    <phoneticPr fontId="21"/>
  </si>
  <si>
    <t>靴購入</t>
    <rPh sb="0" eb="1">
      <t>クツ</t>
    </rPh>
    <rPh sb="1" eb="3">
      <t>コウニュウ</t>
    </rPh>
    <phoneticPr fontId="21"/>
  </si>
  <si>
    <t>done!</t>
    <phoneticPr fontId="21"/>
  </si>
  <si>
    <t>TKCつどい</t>
    <phoneticPr fontId="21"/>
  </si>
  <si>
    <t>ルフト税金計算と連絡</t>
    <rPh sb="3" eb="5">
      <t>ゼイキン</t>
    </rPh>
    <rPh sb="5" eb="7">
      <t>ケイサン</t>
    </rPh>
    <rPh sb="8" eb="10">
      <t>レンラク</t>
    </rPh>
    <phoneticPr fontId="21"/>
  </si>
  <si>
    <t>志師塾説明会</t>
    <rPh sb="0" eb="1">
      <t>ココロザシ</t>
    </rPh>
    <rPh sb="1" eb="2">
      <t>シ</t>
    </rPh>
    <rPh sb="2" eb="3">
      <t>ジュク</t>
    </rPh>
    <rPh sb="3" eb="6">
      <t>セツメイカイ</t>
    </rPh>
    <phoneticPr fontId="21"/>
  </si>
  <si>
    <t>志師塾から帰宅</t>
    <rPh sb="0" eb="1">
      <t>シ</t>
    </rPh>
    <rPh sb="1" eb="2">
      <t>シ</t>
    </rPh>
    <rPh sb="2" eb="3">
      <t>ジュク</t>
    </rPh>
    <rPh sb="5" eb="7">
      <t>キタク</t>
    </rPh>
    <phoneticPr fontId="21"/>
  </si>
  <si>
    <t>志師塾へ移動</t>
    <rPh sb="0" eb="1">
      <t>シ</t>
    </rPh>
    <rPh sb="1" eb="2">
      <t>シ</t>
    </rPh>
    <rPh sb="2" eb="3">
      <t>ジュク</t>
    </rPh>
    <rPh sb="4" eb="6">
      <t>イドウ</t>
    </rPh>
    <phoneticPr fontId="21"/>
  </si>
  <si>
    <t>done!</t>
    <phoneticPr fontId="21"/>
  </si>
  <si>
    <t>テクノス登記打合せ</t>
    <rPh sb="4" eb="6">
      <t>トウキ</t>
    </rPh>
    <rPh sb="6" eb="8">
      <t>ウチアワ</t>
    </rPh>
    <phoneticPr fontId="21"/>
  </si>
  <si>
    <t>神田税務署連絡（ソートの消費税）</t>
    <rPh sb="0" eb="2">
      <t>カンダ</t>
    </rPh>
    <rPh sb="2" eb="5">
      <t>ゼイムショ</t>
    </rPh>
    <rPh sb="5" eb="7">
      <t>レンラク</t>
    </rPh>
    <rPh sb="12" eb="15">
      <t>ショウヒゼイ</t>
    </rPh>
    <phoneticPr fontId="21"/>
  </si>
  <si>
    <t>ルフト財務諸表チェック</t>
    <rPh sb="3" eb="5">
      <t>ザイム</t>
    </rPh>
    <rPh sb="5" eb="7">
      <t>ショヒョウ</t>
    </rPh>
    <phoneticPr fontId="21"/>
  </si>
  <si>
    <t>ソート消費税申告書の修正、連絡</t>
    <rPh sb="3" eb="6">
      <t>ショウヒゼイ</t>
    </rPh>
    <rPh sb="6" eb="9">
      <t>シンコクショ</t>
    </rPh>
    <rPh sb="10" eb="12">
      <t>シュウセイ</t>
    </rPh>
    <rPh sb="13" eb="15">
      <t>レンラク</t>
    </rPh>
    <phoneticPr fontId="21"/>
  </si>
  <si>
    <t>神田税務署に連絡、fax</t>
    <rPh sb="0" eb="2">
      <t>カンダ</t>
    </rPh>
    <rPh sb="2" eb="5">
      <t>ゼイムショ</t>
    </rPh>
    <rPh sb="6" eb="8">
      <t>レンラク</t>
    </rPh>
    <phoneticPr fontId="21"/>
  </si>
  <si>
    <t>監査法人決算事前打ち合わせ</t>
    <rPh sb="0" eb="2">
      <t>カンサ</t>
    </rPh>
    <rPh sb="2" eb="4">
      <t>ホウジン</t>
    </rPh>
    <rPh sb="4" eb="6">
      <t>ケッサン</t>
    </rPh>
    <rPh sb="6" eb="8">
      <t>ジゼン</t>
    </rPh>
    <rPh sb="8" eb="9">
      <t>ウ</t>
    </rPh>
    <rPh sb="10" eb="11">
      <t>ア</t>
    </rPh>
    <phoneticPr fontId="21"/>
  </si>
  <si>
    <t>森田さん打ち合わせ（経営戦略の件）</t>
    <rPh sb="0" eb="2">
      <t>モリタ</t>
    </rPh>
    <rPh sb="4" eb="5">
      <t>ウ</t>
    </rPh>
    <rPh sb="6" eb="7">
      <t>ア</t>
    </rPh>
    <rPh sb="10" eb="12">
      <t>ケイエイ</t>
    </rPh>
    <rPh sb="12" eb="14">
      <t>センリャク</t>
    </rPh>
    <rPh sb="15" eb="16">
      <t>ケン</t>
    </rPh>
    <phoneticPr fontId="21"/>
  </si>
  <si>
    <t>名南ｾﾐﾅｰ</t>
    <rPh sb="0" eb="2">
      <t>メイナン</t>
    </rPh>
    <phoneticPr fontId="21"/>
  </si>
  <si>
    <t>ｾﾐﾅｰから帰宅</t>
    <rPh sb="6" eb="8">
      <t>キタク</t>
    </rPh>
    <phoneticPr fontId="21"/>
  </si>
  <si>
    <t>ルフトに関係会社間取引の資料送付</t>
    <rPh sb="4" eb="6">
      <t>カンケイ</t>
    </rPh>
    <rPh sb="6" eb="8">
      <t>ガイシャ</t>
    </rPh>
    <rPh sb="8" eb="9">
      <t>カン</t>
    </rPh>
    <rPh sb="9" eb="11">
      <t>トリヒキ</t>
    </rPh>
    <rPh sb="12" eb="14">
      <t>シリョウ</t>
    </rPh>
    <rPh sb="14" eb="16">
      <t>ソウフ</t>
    </rPh>
    <phoneticPr fontId="21"/>
  </si>
  <si>
    <t>STCメールチェック</t>
    <phoneticPr fontId="21"/>
  </si>
  <si>
    <t>STCメールチェック</t>
    <phoneticPr fontId="21"/>
  </si>
  <si>
    <t>done!</t>
    <phoneticPr fontId="21"/>
  </si>
  <si>
    <t>行田へ移動</t>
    <rPh sb="0" eb="2">
      <t>ギョウダ</t>
    </rPh>
    <rPh sb="3" eb="5">
      <t>イドウ</t>
    </rPh>
    <phoneticPr fontId="21"/>
  </si>
  <si>
    <t>行田から帰宅</t>
    <rPh sb="0" eb="2">
      <t>ギョウダ</t>
    </rPh>
    <rPh sb="4" eb="6">
      <t>キタク</t>
    </rPh>
    <phoneticPr fontId="21"/>
  </si>
  <si>
    <t>ソート固定資産台帳の更新</t>
    <rPh sb="3" eb="5">
      <t>コテイ</t>
    </rPh>
    <rPh sb="5" eb="7">
      <t>シサン</t>
    </rPh>
    <rPh sb="7" eb="9">
      <t>ダイチョウ</t>
    </rPh>
    <rPh sb="10" eb="12">
      <t>コウシン</t>
    </rPh>
    <phoneticPr fontId="21"/>
  </si>
  <si>
    <t>西村さんメール</t>
    <rPh sb="0" eb="2">
      <t>ニシムラ</t>
    </rPh>
    <phoneticPr fontId="21"/>
  </si>
  <si>
    <t>drop</t>
    <phoneticPr fontId="21"/>
  </si>
  <si>
    <t>STS打合せ準備</t>
    <rPh sb="3" eb="5">
      <t>ウチアワ</t>
    </rPh>
    <rPh sb="6" eb="8">
      <t>ジュンビ</t>
    </rPh>
    <phoneticPr fontId="21"/>
  </si>
  <si>
    <t>STS会議</t>
    <rPh sb="3" eb="5">
      <t>カイギ</t>
    </rPh>
    <phoneticPr fontId="21"/>
  </si>
  <si>
    <t>森田さん打ち合わせ　フリーマン</t>
    <rPh sb="0" eb="2">
      <t>モリタ</t>
    </rPh>
    <rPh sb="4" eb="5">
      <t>ウ</t>
    </rPh>
    <rPh sb="6" eb="7">
      <t>ア</t>
    </rPh>
    <phoneticPr fontId="21"/>
  </si>
  <si>
    <t>経営戦略　大谷さん、新谷さん打ち合わせ</t>
    <rPh sb="0" eb="2">
      <t>ケイエイ</t>
    </rPh>
    <rPh sb="2" eb="4">
      <t>センリャク</t>
    </rPh>
    <rPh sb="5" eb="7">
      <t>オオタニ</t>
    </rPh>
    <rPh sb="10" eb="12">
      <t>シンタニ</t>
    </rPh>
    <rPh sb="14" eb="15">
      <t>ウ</t>
    </rPh>
    <rPh sb="16" eb="17">
      <t>ア</t>
    </rPh>
    <phoneticPr fontId="21"/>
  </si>
  <si>
    <t>フリーマン打合せ</t>
    <rPh sb="5" eb="7">
      <t>ウチアワ</t>
    </rPh>
    <phoneticPr fontId="21"/>
  </si>
  <si>
    <t>STS懇親会</t>
    <rPh sb="3" eb="5">
      <t>コンシン</t>
    </rPh>
    <rPh sb="5" eb="6">
      <t>カイ</t>
    </rPh>
    <phoneticPr fontId="21"/>
  </si>
  <si>
    <t>STS懇親会から帰宅</t>
    <rPh sb="3" eb="5">
      <t>コンシン</t>
    </rPh>
    <rPh sb="5" eb="6">
      <t>カイ</t>
    </rPh>
    <rPh sb="8" eb="10">
      <t>キタク</t>
    </rPh>
    <phoneticPr fontId="21"/>
  </si>
  <si>
    <t>グリッジのネタ選定</t>
    <rPh sb="7" eb="9">
      <t>センテイ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</si>
</sst>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&quot;¥&quot;#,##0_);[Red]\(&quot;¥&quot;#,##0\)"/>
    <numFmt numFmtId="177" formatCode="_-* #,##0_-;\-* #,##0_-;_-* &quot;-&quot;_-;_-@_-"/>
    <numFmt numFmtId="178" formatCode="0.00_ "/>
    <numFmt numFmtId="179" formatCode="0_);[Red]\(0\)"/>
    <numFmt numFmtId="180" formatCode="m/d\(aaa\)"/>
    <numFmt numFmtId="181" formatCode="[hh]:mm"/>
    <numFmt numFmtId="182" formatCode="0.0"/>
    <numFmt numFmtId="183" formatCode="[$-F400]h:mm:ss\ AM/PM"/>
    <numFmt numFmtId="184" formatCode="yyyy/m/d\ h:mm;@"/>
    <numFmt numFmtId="185" formatCode="mm/dd"/>
    <numFmt numFmtId="186" formatCode="&quot;計 &quot;0.00"/>
    <numFmt numFmtId="187" formatCode="h:mm;@"/>
    <numFmt numFmtId="188" formatCode="General&quot;歳&quot;&quot;ま&quot;&quot;で&quot;"/>
    <numFmt numFmtId="189" formatCode="[$-411]ge\.m\.d;@"/>
    <numFmt numFmtId="190" formatCode="#,##0_);[Red]\(#,##0\)"/>
  </numFmts>
  <fonts count="1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name val="ヒラギノ角ゴ Pro W3"/>
      <family val="3"/>
      <charset val="128"/>
    </font>
    <font>
      <sz val="10"/>
      <color indexed="9"/>
      <name val="メイリオ"/>
      <family val="3"/>
      <charset val="128"/>
    </font>
    <font>
      <sz val="8"/>
      <name val="Verdana"/>
      <family val="2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メイリオ"/>
      <family val="3"/>
      <charset val="128"/>
    </font>
    <font>
      <sz val="10"/>
      <color indexed="60"/>
      <name val="メイリオ"/>
      <family val="3"/>
      <charset val="128"/>
    </font>
    <font>
      <sz val="10"/>
      <name val="Arial"/>
      <family val="2"/>
    </font>
    <font>
      <sz val="10"/>
      <color indexed="52"/>
      <name val="メイリオ"/>
      <family val="3"/>
      <charset val="128"/>
    </font>
    <font>
      <sz val="10"/>
      <color indexed="20"/>
      <name val="メイリオ"/>
      <family val="3"/>
      <charset val="128"/>
    </font>
    <font>
      <b/>
      <sz val="10"/>
      <color indexed="52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theme="1"/>
      <name val="メイリオ"/>
      <family val="2"/>
      <charset val="128"/>
    </font>
    <font>
      <b/>
      <sz val="15"/>
      <color indexed="56"/>
      <name val="メイリオ"/>
      <family val="3"/>
      <charset val="128"/>
    </font>
    <font>
      <b/>
      <sz val="13"/>
      <color indexed="56"/>
      <name val="メイリオ"/>
      <family val="3"/>
      <charset val="128"/>
    </font>
    <font>
      <b/>
      <sz val="11"/>
      <color indexed="56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0"/>
      <color indexed="63"/>
      <name val="メイリオ"/>
      <family val="3"/>
      <charset val="128"/>
    </font>
    <font>
      <i/>
      <sz val="10"/>
      <color indexed="23"/>
      <name val="メイリオ"/>
      <family val="3"/>
      <charset val="128"/>
    </font>
    <font>
      <sz val="10"/>
      <color indexed="62"/>
      <name val="メイリオ"/>
      <family val="3"/>
      <charset val="128"/>
    </font>
    <font>
      <sz val="11"/>
      <color indexed="8"/>
      <name val="Calibri"/>
      <family val="2"/>
    </font>
    <font>
      <sz val="10"/>
      <color indexed="17"/>
      <name val="メイリオ"/>
      <family val="3"/>
      <charset val="128"/>
    </font>
    <font>
      <sz val="6"/>
      <name val="ヒラギノ角ゴ Pro W3"/>
      <family val="3"/>
      <charset val="128"/>
    </font>
    <font>
      <sz val="10"/>
      <name val="ＭＳ Ｐ明朝"/>
      <family val="1"/>
      <charset val="128"/>
    </font>
    <font>
      <sz val="10"/>
      <color theme="1"/>
      <name val="メイリオ"/>
      <family val="3"/>
      <charset val="128"/>
    </font>
    <font>
      <sz val="12"/>
      <name val="ＤＦＰ細丸ゴシック体"/>
      <family val="3"/>
      <charset val="128"/>
    </font>
    <font>
      <sz val="10"/>
      <color theme="0"/>
      <name val="メイリオ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メイリオ"/>
      <family val="3"/>
      <charset val="128"/>
    </font>
    <font>
      <sz val="10"/>
      <color rgb="FFFA7D00"/>
      <name val="メイリオ"/>
      <family val="3"/>
      <charset val="128"/>
    </font>
    <font>
      <sz val="10"/>
      <color rgb="FF9C0006"/>
      <name val="メイリオ"/>
      <family val="3"/>
      <charset val="128"/>
    </font>
    <font>
      <b/>
      <sz val="10"/>
      <color rgb="FFFA7D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5"/>
      <color theme="3"/>
      <name val="メイリオ"/>
      <family val="3"/>
      <charset val="128"/>
    </font>
    <font>
      <b/>
      <sz val="13"/>
      <color theme="3"/>
      <name val="メイリオ"/>
      <family val="3"/>
      <charset val="128"/>
    </font>
    <font>
      <b/>
      <sz val="11"/>
      <color theme="3"/>
      <name val="メイリオ"/>
      <family val="3"/>
      <charset val="128"/>
    </font>
    <font>
      <b/>
      <sz val="10"/>
      <color rgb="FF3F3F3F"/>
      <name val="メイリオ"/>
      <family val="3"/>
      <charset val="128"/>
    </font>
    <font>
      <i/>
      <sz val="10"/>
      <color rgb="FF7F7F7F"/>
      <name val="メイリオ"/>
      <family val="3"/>
      <charset val="128"/>
    </font>
    <font>
      <sz val="10"/>
      <color rgb="FF3F3F76"/>
      <name val="メイリオ"/>
      <family val="3"/>
      <charset val="128"/>
    </font>
    <font>
      <sz val="10"/>
      <color rgb="FF006100"/>
      <name val="メイリオ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color theme="5"/>
      <name val="ヒラギノ角ゴ Pro W3"/>
      <family val="3"/>
      <charset val="128"/>
    </font>
    <font>
      <sz val="8"/>
      <name val="メイリオ"/>
      <family val="3"/>
      <charset val="128"/>
    </font>
    <font>
      <sz val="6"/>
      <name val="メイリオ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sz val="9"/>
      <color rgb="FF000000"/>
      <name val="Arial"/>
      <family val="2"/>
    </font>
    <font>
      <sz val="6"/>
      <color theme="0"/>
      <name val="メイリオ"/>
      <family val="3"/>
      <charset val="128"/>
    </font>
    <font>
      <sz val="11"/>
      <name val="ＭＳ Ｐゴシック"/>
      <family val="3"/>
      <charset val="128"/>
    </font>
    <font>
      <b/>
      <sz val="8"/>
      <name val="メイリオ"/>
      <family val="3"/>
      <charset val="128"/>
    </font>
    <font>
      <b/>
      <sz val="11"/>
      <name val="メイリオ"/>
      <family val="3"/>
      <charset val="128"/>
    </font>
    <font>
      <b/>
      <sz val="6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8"/>
      <color rgb="FF0000FF"/>
      <name val="メイリオ"/>
      <family val="3"/>
      <charset val="12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04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5" applyNumberFormat="0" applyAlignment="0" applyProtection="0">
      <alignment vertical="center"/>
    </xf>
    <xf numFmtId="0" fontId="38" fillId="21" borderId="6" applyNumberFormat="0" applyAlignment="0" applyProtection="0">
      <alignment vertical="center"/>
    </xf>
    <xf numFmtId="0" fontId="39" fillId="21" borderId="5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1" fillId="22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3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9" fontId="27" fillId="2" borderId="0" applyNumberFormat="0" applyBorder="0" applyAlignment="0" applyProtection="0">
      <alignment vertical="center"/>
    </xf>
    <xf numFmtId="189" fontId="27" fillId="2" borderId="0" applyNumberFormat="0" applyBorder="0" applyAlignment="0" applyProtection="0">
      <alignment vertical="center"/>
    </xf>
    <xf numFmtId="189" fontId="27" fillId="3" borderId="0" applyNumberFormat="0" applyBorder="0" applyAlignment="0" applyProtection="0">
      <alignment vertical="center"/>
    </xf>
    <xf numFmtId="189" fontId="27" fillId="3" borderId="0" applyNumberFormat="0" applyBorder="0" applyAlignment="0" applyProtection="0">
      <alignment vertical="center"/>
    </xf>
    <xf numFmtId="189" fontId="27" fillId="4" borderId="0" applyNumberFormat="0" applyBorder="0" applyAlignment="0" applyProtection="0">
      <alignment vertical="center"/>
    </xf>
    <xf numFmtId="189" fontId="27" fillId="4" borderId="0" applyNumberFormat="0" applyBorder="0" applyAlignment="0" applyProtection="0">
      <alignment vertical="center"/>
    </xf>
    <xf numFmtId="189" fontId="27" fillId="5" borderId="0" applyNumberFormat="0" applyBorder="0" applyAlignment="0" applyProtection="0">
      <alignment vertical="center"/>
    </xf>
    <xf numFmtId="189" fontId="27" fillId="5" borderId="0" applyNumberFormat="0" applyBorder="0" applyAlignment="0" applyProtection="0">
      <alignment vertical="center"/>
    </xf>
    <xf numFmtId="189" fontId="27" fillId="6" borderId="0" applyNumberFormat="0" applyBorder="0" applyAlignment="0" applyProtection="0">
      <alignment vertical="center"/>
    </xf>
    <xf numFmtId="189" fontId="27" fillId="6" borderId="0" applyNumberFormat="0" applyBorder="0" applyAlignment="0" applyProtection="0">
      <alignment vertical="center"/>
    </xf>
    <xf numFmtId="189" fontId="27" fillId="7" borderId="0" applyNumberFormat="0" applyBorder="0" applyAlignment="0" applyProtection="0">
      <alignment vertical="center"/>
    </xf>
    <xf numFmtId="189" fontId="27" fillId="7" borderId="0" applyNumberFormat="0" applyBorder="0" applyAlignment="0" applyProtection="0">
      <alignment vertical="center"/>
    </xf>
    <xf numFmtId="189" fontId="27" fillId="8" borderId="0" applyNumberFormat="0" applyBorder="0" applyAlignment="0" applyProtection="0">
      <alignment vertical="center"/>
    </xf>
    <xf numFmtId="189" fontId="27" fillId="8" borderId="0" applyNumberFormat="0" applyBorder="0" applyAlignment="0" applyProtection="0">
      <alignment vertical="center"/>
    </xf>
    <xf numFmtId="189" fontId="27" fillId="9" borderId="0" applyNumberFormat="0" applyBorder="0" applyAlignment="0" applyProtection="0">
      <alignment vertical="center"/>
    </xf>
    <xf numFmtId="189" fontId="27" fillId="9" borderId="0" applyNumberFormat="0" applyBorder="0" applyAlignment="0" applyProtection="0">
      <alignment vertical="center"/>
    </xf>
    <xf numFmtId="189" fontId="27" fillId="10" borderId="0" applyNumberFormat="0" applyBorder="0" applyAlignment="0" applyProtection="0">
      <alignment vertical="center"/>
    </xf>
    <xf numFmtId="189" fontId="27" fillId="10" borderId="0" applyNumberFormat="0" applyBorder="0" applyAlignment="0" applyProtection="0">
      <alignment vertical="center"/>
    </xf>
    <xf numFmtId="189" fontId="27" fillId="5" borderId="0" applyNumberFormat="0" applyBorder="0" applyAlignment="0" applyProtection="0">
      <alignment vertical="center"/>
    </xf>
    <xf numFmtId="189" fontId="27" fillId="5" borderId="0" applyNumberFormat="0" applyBorder="0" applyAlignment="0" applyProtection="0">
      <alignment vertical="center"/>
    </xf>
    <xf numFmtId="189" fontId="27" fillId="8" borderId="0" applyNumberFormat="0" applyBorder="0" applyAlignment="0" applyProtection="0">
      <alignment vertical="center"/>
    </xf>
    <xf numFmtId="189" fontId="27" fillId="8" borderId="0" applyNumberFormat="0" applyBorder="0" applyAlignment="0" applyProtection="0">
      <alignment vertical="center"/>
    </xf>
    <xf numFmtId="189" fontId="27" fillId="11" borderId="0" applyNumberFormat="0" applyBorder="0" applyAlignment="0" applyProtection="0">
      <alignment vertical="center"/>
    </xf>
    <xf numFmtId="189" fontId="27" fillId="11" borderId="0" applyNumberFormat="0" applyBorder="0" applyAlignment="0" applyProtection="0">
      <alignment vertical="center"/>
    </xf>
    <xf numFmtId="189" fontId="46" fillId="12" borderId="0" applyNumberFormat="0" applyBorder="0" applyAlignment="0" applyProtection="0">
      <alignment vertical="center"/>
    </xf>
    <xf numFmtId="189" fontId="46" fillId="12" borderId="0" applyNumberFormat="0" applyBorder="0" applyAlignment="0" applyProtection="0">
      <alignment vertical="center"/>
    </xf>
    <xf numFmtId="189" fontId="46" fillId="9" borderId="0" applyNumberFormat="0" applyBorder="0" applyAlignment="0" applyProtection="0">
      <alignment vertical="center"/>
    </xf>
    <xf numFmtId="189" fontId="46" fillId="9" borderId="0" applyNumberFormat="0" applyBorder="0" applyAlignment="0" applyProtection="0">
      <alignment vertical="center"/>
    </xf>
    <xf numFmtId="189" fontId="46" fillId="10" borderId="0" applyNumberFormat="0" applyBorder="0" applyAlignment="0" applyProtection="0">
      <alignment vertical="center"/>
    </xf>
    <xf numFmtId="189" fontId="46" fillId="10" borderId="0" applyNumberFormat="0" applyBorder="0" applyAlignment="0" applyProtection="0">
      <alignment vertical="center"/>
    </xf>
    <xf numFmtId="189" fontId="46" fillId="13" borderId="0" applyNumberFormat="0" applyBorder="0" applyAlignment="0" applyProtection="0">
      <alignment vertical="center"/>
    </xf>
    <xf numFmtId="189" fontId="46" fillId="13" borderId="0" applyNumberFormat="0" applyBorder="0" applyAlignment="0" applyProtection="0">
      <alignment vertical="center"/>
    </xf>
    <xf numFmtId="189" fontId="46" fillId="14" borderId="0" applyNumberFormat="0" applyBorder="0" applyAlignment="0" applyProtection="0">
      <alignment vertical="center"/>
    </xf>
    <xf numFmtId="189" fontId="46" fillId="14" borderId="0" applyNumberFormat="0" applyBorder="0" applyAlignment="0" applyProtection="0">
      <alignment vertical="center"/>
    </xf>
    <xf numFmtId="189" fontId="46" fillId="15" borderId="0" applyNumberFormat="0" applyBorder="0" applyAlignment="0" applyProtection="0">
      <alignment vertical="center"/>
    </xf>
    <xf numFmtId="189" fontId="46" fillId="15" borderId="0" applyNumberFormat="0" applyBorder="0" applyAlignment="0" applyProtection="0">
      <alignment vertical="center"/>
    </xf>
    <xf numFmtId="0" fontId="47" fillId="17" borderId="0" applyBorder="0">
      <alignment horizontal="left" vertical="center" indent="1"/>
    </xf>
    <xf numFmtId="0" fontId="48" fillId="30" borderId="0">
      <alignment horizontal="left" indent="1"/>
    </xf>
    <xf numFmtId="0" fontId="49" fillId="17" borderId="0">
      <alignment horizontal="left" indent="1"/>
    </xf>
    <xf numFmtId="189" fontId="46" fillId="31" borderId="0" applyNumberFormat="0" applyBorder="0" applyAlignment="0" applyProtection="0">
      <alignment vertical="center"/>
    </xf>
    <xf numFmtId="189" fontId="46" fillId="31" borderId="0" applyNumberFormat="0" applyBorder="0" applyAlignment="0" applyProtection="0">
      <alignment vertical="center"/>
    </xf>
    <xf numFmtId="189" fontId="46" fillId="31" borderId="0" applyNumberFormat="0" applyBorder="0" applyAlignment="0" applyProtection="0">
      <alignment vertical="center"/>
    </xf>
    <xf numFmtId="189" fontId="46" fillId="32" borderId="0" applyNumberFormat="0" applyBorder="0" applyAlignment="0" applyProtection="0">
      <alignment vertical="center"/>
    </xf>
    <xf numFmtId="189" fontId="46" fillId="32" borderId="0" applyNumberFormat="0" applyBorder="0" applyAlignment="0" applyProtection="0">
      <alignment vertical="center"/>
    </xf>
    <xf numFmtId="189" fontId="46" fillId="32" borderId="0" applyNumberFormat="0" applyBorder="0" applyAlignment="0" applyProtection="0">
      <alignment vertical="center"/>
    </xf>
    <xf numFmtId="189" fontId="46" fillId="33" borderId="0" applyNumberFormat="0" applyBorder="0" applyAlignment="0" applyProtection="0">
      <alignment vertical="center"/>
    </xf>
    <xf numFmtId="189" fontId="46" fillId="33" borderId="0" applyNumberFormat="0" applyBorder="0" applyAlignment="0" applyProtection="0">
      <alignment vertical="center"/>
    </xf>
    <xf numFmtId="189" fontId="46" fillId="33" borderId="0" applyNumberFormat="0" applyBorder="0" applyAlignment="0" applyProtection="0">
      <alignment vertical="center"/>
    </xf>
    <xf numFmtId="189" fontId="46" fillId="13" borderId="0" applyNumberFormat="0" applyBorder="0" applyAlignment="0" applyProtection="0">
      <alignment vertical="center"/>
    </xf>
    <xf numFmtId="189" fontId="46" fillId="13" borderId="0" applyNumberFormat="0" applyBorder="0" applyAlignment="0" applyProtection="0">
      <alignment vertical="center"/>
    </xf>
    <xf numFmtId="189" fontId="46" fillId="13" borderId="0" applyNumberFormat="0" applyBorder="0" applyAlignment="0" applyProtection="0">
      <alignment vertical="center"/>
    </xf>
    <xf numFmtId="189" fontId="46" fillId="14" borderId="0" applyNumberFormat="0" applyBorder="0" applyAlignment="0" applyProtection="0">
      <alignment vertical="center"/>
    </xf>
    <xf numFmtId="189" fontId="46" fillId="14" borderId="0" applyNumberFormat="0" applyBorder="0" applyAlignment="0" applyProtection="0">
      <alignment vertical="center"/>
    </xf>
    <xf numFmtId="189" fontId="46" fillId="14" borderId="0" applyNumberFormat="0" applyBorder="0" applyAlignment="0" applyProtection="0">
      <alignment vertical="center"/>
    </xf>
    <xf numFmtId="189" fontId="46" fillId="34" borderId="0" applyNumberFormat="0" applyBorder="0" applyAlignment="0" applyProtection="0">
      <alignment vertical="center"/>
    </xf>
    <xf numFmtId="189" fontId="46" fillId="34" borderId="0" applyNumberFormat="0" applyBorder="0" applyAlignment="0" applyProtection="0">
      <alignment vertical="center"/>
    </xf>
    <xf numFmtId="189" fontId="46" fillId="34" borderId="0" applyNumberFormat="0" applyBorder="0" applyAlignment="0" applyProtection="0">
      <alignment vertical="center"/>
    </xf>
    <xf numFmtId="189" fontId="50" fillId="0" borderId="0" applyNumberFormat="0" applyFill="0" applyBorder="0" applyAlignment="0" applyProtection="0">
      <alignment vertical="center"/>
    </xf>
    <xf numFmtId="189" fontId="50" fillId="0" borderId="0" applyNumberFormat="0" applyFill="0" applyBorder="0" applyAlignment="0" applyProtection="0">
      <alignment vertical="center"/>
    </xf>
    <xf numFmtId="189" fontId="50" fillId="0" borderId="0" applyNumberFormat="0" applyFill="0" applyBorder="0" applyAlignment="0" applyProtection="0">
      <alignment vertical="center"/>
    </xf>
    <xf numFmtId="189" fontId="51" fillId="35" borderId="10" applyNumberFormat="0" applyAlignment="0" applyProtection="0">
      <alignment vertical="center"/>
    </xf>
    <xf numFmtId="189" fontId="51" fillId="35" borderId="10" applyNumberFormat="0" applyAlignment="0" applyProtection="0">
      <alignment vertical="center"/>
    </xf>
    <xf numFmtId="189" fontId="51" fillId="35" borderId="10" applyNumberFormat="0" applyAlignment="0" applyProtection="0">
      <alignment vertical="center"/>
    </xf>
    <xf numFmtId="189" fontId="52" fillId="16" borderId="0" applyNumberFormat="0" applyBorder="0" applyAlignment="0" applyProtection="0">
      <alignment vertical="center"/>
    </xf>
    <xf numFmtId="189" fontId="52" fillId="16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189" fontId="27" fillId="36" borderId="11" applyNumberFormat="0" applyFont="0" applyAlignment="0" applyProtection="0">
      <alignment vertical="center"/>
    </xf>
    <xf numFmtId="189" fontId="27" fillId="36" borderId="11" applyNumberFormat="0" applyFont="0" applyAlignment="0" applyProtection="0">
      <alignment vertical="center"/>
    </xf>
    <xf numFmtId="189" fontId="27" fillId="36" borderId="11" applyNumberFormat="0" applyFont="0" applyAlignment="0" applyProtection="0">
      <alignment vertical="center"/>
    </xf>
    <xf numFmtId="189" fontId="54" fillId="0" borderId="12" applyNumberFormat="0" applyFill="0" applyAlignment="0" applyProtection="0">
      <alignment vertical="center"/>
    </xf>
    <xf numFmtId="189" fontId="54" fillId="0" borderId="12" applyNumberFormat="0" applyFill="0" applyAlignment="0" applyProtection="0">
      <alignment vertical="center"/>
    </xf>
    <xf numFmtId="189" fontId="54" fillId="0" borderId="12" applyNumberFormat="0" applyFill="0" applyAlignment="0" applyProtection="0">
      <alignment vertical="center"/>
    </xf>
    <xf numFmtId="189" fontId="55" fillId="3" borderId="0" applyNumberFormat="0" applyBorder="0" applyAlignment="0" applyProtection="0">
      <alignment vertical="center"/>
    </xf>
    <xf numFmtId="189" fontId="55" fillId="3" borderId="0" applyNumberFormat="0" applyBorder="0" applyAlignment="0" applyProtection="0">
      <alignment vertical="center"/>
    </xf>
    <xf numFmtId="189" fontId="55" fillId="3" borderId="0" applyNumberFormat="0" applyBorder="0" applyAlignment="0" applyProtection="0">
      <alignment vertical="center"/>
    </xf>
    <xf numFmtId="189" fontId="56" fillId="37" borderId="13" applyNumberFormat="0" applyAlignment="0" applyProtection="0">
      <alignment vertical="center"/>
    </xf>
    <xf numFmtId="189" fontId="56" fillId="37" borderId="13" applyNumberFormat="0" applyAlignment="0" applyProtection="0">
      <alignment vertical="center"/>
    </xf>
    <xf numFmtId="189" fontId="56" fillId="37" borderId="13" applyNumberFormat="0" applyAlignment="0" applyProtection="0">
      <alignment vertical="center"/>
    </xf>
    <xf numFmtId="189" fontId="57" fillId="0" borderId="0" applyNumberFormat="0" applyFill="0" applyBorder="0" applyAlignment="0" applyProtection="0">
      <alignment vertical="center"/>
    </xf>
    <xf numFmtId="189" fontId="57" fillId="0" borderId="0" applyNumberFormat="0" applyFill="0" applyBorder="0" applyAlignment="0" applyProtection="0">
      <alignment vertical="center"/>
    </xf>
    <xf numFmtId="189" fontId="57" fillId="0" borderId="0" applyNumberFormat="0" applyFill="0" applyBorder="0" applyAlignment="0" applyProtection="0">
      <alignment vertical="center"/>
    </xf>
    <xf numFmtId="177" fontId="5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59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38" fontId="18" fillId="0" borderId="0" applyFont="0" applyFill="0" applyBorder="0" applyAlignment="0" applyProtection="0"/>
    <xf numFmtId="189" fontId="60" fillId="0" borderId="14" applyNumberFormat="0" applyFill="0" applyAlignment="0" applyProtection="0">
      <alignment vertical="center"/>
    </xf>
    <xf numFmtId="189" fontId="60" fillId="0" borderId="14" applyNumberFormat="0" applyFill="0" applyAlignment="0" applyProtection="0">
      <alignment vertical="center"/>
    </xf>
    <xf numFmtId="189" fontId="60" fillId="0" borderId="14" applyNumberFormat="0" applyFill="0" applyAlignment="0" applyProtection="0">
      <alignment vertical="center"/>
    </xf>
    <xf numFmtId="189" fontId="61" fillId="0" borderId="15" applyNumberFormat="0" applyFill="0" applyAlignment="0" applyProtection="0">
      <alignment vertical="center"/>
    </xf>
    <xf numFmtId="189" fontId="61" fillId="0" borderId="15" applyNumberFormat="0" applyFill="0" applyAlignment="0" applyProtection="0">
      <alignment vertical="center"/>
    </xf>
    <xf numFmtId="189" fontId="61" fillId="0" borderId="15" applyNumberFormat="0" applyFill="0" applyAlignment="0" applyProtection="0">
      <alignment vertical="center"/>
    </xf>
    <xf numFmtId="189" fontId="62" fillId="0" borderId="16" applyNumberFormat="0" applyFill="0" applyAlignment="0" applyProtection="0">
      <alignment vertical="center"/>
    </xf>
    <xf numFmtId="189" fontId="62" fillId="0" borderId="16" applyNumberFormat="0" applyFill="0" applyAlignment="0" applyProtection="0">
      <alignment vertical="center"/>
    </xf>
    <xf numFmtId="189" fontId="62" fillId="0" borderId="16" applyNumberFormat="0" applyFill="0" applyAlignment="0" applyProtection="0">
      <alignment vertical="center"/>
    </xf>
    <xf numFmtId="189" fontId="62" fillId="0" borderId="0" applyNumberFormat="0" applyFill="0" applyBorder="0" applyAlignment="0" applyProtection="0">
      <alignment vertical="center"/>
    </xf>
    <xf numFmtId="189" fontId="62" fillId="0" borderId="0" applyNumberFormat="0" applyFill="0" applyBorder="0" applyAlignment="0" applyProtection="0">
      <alignment vertical="center"/>
    </xf>
    <xf numFmtId="189" fontId="62" fillId="0" borderId="0" applyNumberFormat="0" applyFill="0" applyBorder="0" applyAlignment="0" applyProtection="0">
      <alignment vertical="center"/>
    </xf>
    <xf numFmtId="189" fontId="63" fillId="0" borderId="1" applyNumberFormat="0" applyFill="0" applyAlignment="0" applyProtection="0">
      <alignment vertical="center"/>
    </xf>
    <xf numFmtId="189" fontId="63" fillId="0" borderId="1" applyNumberFormat="0" applyFill="0" applyAlignment="0" applyProtection="0">
      <alignment vertical="center"/>
    </xf>
    <xf numFmtId="189" fontId="64" fillId="37" borderId="17" applyNumberFormat="0" applyAlignment="0" applyProtection="0">
      <alignment vertical="center"/>
    </xf>
    <xf numFmtId="189" fontId="64" fillId="37" borderId="17" applyNumberFormat="0" applyAlignment="0" applyProtection="0">
      <alignment vertical="center"/>
    </xf>
    <xf numFmtId="189" fontId="64" fillId="37" borderId="17" applyNumberFormat="0" applyAlignment="0" applyProtection="0">
      <alignment vertical="center"/>
    </xf>
    <xf numFmtId="189" fontId="65" fillId="0" borderId="0" applyNumberFormat="0" applyFill="0" applyBorder="0" applyAlignment="0" applyProtection="0">
      <alignment vertical="center"/>
    </xf>
    <xf numFmtId="189" fontId="65" fillId="0" borderId="0" applyNumberFormat="0" applyFill="0" applyBorder="0" applyAlignment="0" applyProtection="0">
      <alignment vertical="center"/>
    </xf>
    <xf numFmtId="189" fontId="65" fillId="0" borderId="0" applyNumberFormat="0" applyFill="0" applyBorder="0" applyAlignment="0" applyProtection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189" fontId="66" fillId="7" borderId="13" applyNumberFormat="0" applyAlignment="0" applyProtection="0">
      <alignment vertical="center"/>
    </xf>
    <xf numFmtId="189" fontId="66" fillId="7" borderId="13" applyNumberFormat="0" applyAlignment="0" applyProtection="0">
      <alignment vertical="center"/>
    </xf>
    <xf numFmtId="189" fontId="66" fillId="7" borderId="13" applyNumberFormat="0" applyAlignment="0" applyProtection="0">
      <alignment vertical="center"/>
    </xf>
    <xf numFmtId="189" fontId="16" fillId="0" borderId="0">
      <alignment vertical="center"/>
    </xf>
    <xf numFmtId="189" fontId="16" fillId="0" borderId="0">
      <alignment vertical="center"/>
    </xf>
    <xf numFmtId="0" fontId="58" fillId="0" borderId="0"/>
    <xf numFmtId="0" fontId="53" fillId="0" borderId="0"/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0" fontId="18" fillId="0" borderId="0">
      <alignment vertical="center"/>
    </xf>
    <xf numFmtId="0" fontId="18" fillId="0" borderId="0"/>
    <xf numFmtId="189" fontId="27" fillId="0" borderId="0">
      <alignment vertical="center"/>
    </xf>
    <xf numFmtId="0" fontId="59" fillId="0" borderId="0">
      <alignment vertical="center"/>
    </xf>
    <xf numFmtId="0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67" fillId="0" borderId="0">
      <alignment vertical="center"/>
    </xf>
    <xf numFmtId="0" fontId="59" fillId="0" borderId="0">
      <alignment vertical="center"/>
    </xf>
    <xf numFmtId="189" fontId="18" fillId="0" borderId="0">
      <alignment vertical="center"/>
    </xf>
    <xf numFmtId="189" fontId="19" fillId="0" borderId="0">
      <alignment vertical="center"/>
    </xf>
    <xf numFmtId="189" fontId="59" fillId="0" borderId="0">
      <alignment vertical="center"/>
    </xf>
    <xf numFmtId="0" fontId="27" fillId="0" borderId="0">
      <alignment vertical="center"/>
    </xf>
    <xf numFmtId="189" fontId="16" fillId="0" borderId="0">
      <alignment vertical="center"/>
    </xf>
    <xf numFmtId="189" fontId="16" fillId="0" borderId="0">
      <alignment vertical="center"/>
    </xf>
    <xf numFmtId="189" fontId="68" fillId="4" borderId="0" applyNumberFormat="0" applyBorder="0" applyAlignment="0" applyProtection="0">
      <alignment vertical="center"/>
    </xf>
    <xf numFmtId="189" fontId="68" fillId="4" borderId="0" applyNumberFormat="0" applyBorder="0" applyAlignment="0" applyProtection="0">
      <alignment vertical="center"/>
    </xf>
    <xf numFmtId="189" fontId="6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/>
    <xf numFmtId="0" fontId="30" fillId="0" borderId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9" applyNumberFormat="0" applyFont="0" applyAlignment="0" applyProtection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1" fillId="0" borderId="0">
      <alignment vertical="center"/>
    </xf>
    <xf numFmtId="0" fontId="71" fillId="38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40" borderId="0" applyNumberFormat="0" applyBorder="0" applyAlignment="0" applyProtection="0">
      <alignment vertical="center"/>
    </xf>
    <xf numFmtId="0" fontId="71" fillId="41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73" fillId="43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25" borderId="0" applyNumberFormat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22" borderId="8" applyNumberFormat="0" applyAlignment="0" applyProtection="0">
      <alignment vertical="center"/>
    </xf>
    <xf numFmtId="0" fontId="27" fillId="23" borderId="9" applyNumberFormat="0" applyFont="0" applyAlignment="0" applyProtection="0">
      <alignment vertical="center"/>
    </xf>
    <xf numFmtId="0" fontId="27" fillId="23" borderId="9" applyNumberFormat="0" applyFont="0" applyAlignment="0" applyProtection="0">
      <alignment vertical="center"/>
    </xf>
    <xf numFmtId="0" fontId="27" fillId="23" borderId="9" applyNumberFormat="0" applyFont="0" applyAlignment="0" applyProtection="0">
      <alignment vertical="center"/>
    </xf>
    <xf numFmtId="0" fontId="76" fillId="0" borderId="7" applyNumberFormat="0" applyFill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78" fillId="21" borderId="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80" fillId="0" borderId="2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1" borderId="6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20" borderId="5" applyNumberFormat="0" applyAlignment="0" applyProtection="0">
      <alignment vertical="center"/>
    </xf>
    <xf numFmtId="0" fontId="72" fillId="0" borderId="0"/>
    <xf numFmtId="0" fontId="18" fillId="0" borderId="0">
      <alignment vertical="center"/>
    </xf>
    <xf numFmtId="0" fontId="8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1" fillId="0" borderId="0">
      <alignment vertical="center"/>
    </xf>
    <xf numFmtId="189" fontId="27" fillId="2" borderId="0" applyNumberFormat="0" applyBorder="0" applyAlignment="0" applyProtection="0">
      <alignment vertical="center"/>
    </xf>
    <xf numFmtId="189" fontId="27" fillId="3" borderId="0" applyNumberFormat="0" applyBorder="0" applyAlignment="0" applyProtection="0">
      <alignment vertical="center"/>
    </xf>
    <xf numFmtId="189" fontId="27" fillId="4" borderId="0" applyNumberFormat="0" applyBorder="0" applyAlignment="0" applyProtection="0">
      <alignment vertical="center"/>
    </xf>
    <xf numFmtId="189" fontId="27" fillId="5" borderId="0" applyNumberFormat="0" applyBorder="0" applyAlignment="0" applyProtection="0">
      <alignment vertical="center"/>
    </xf>
    <xf numFmtId="189" fontId="27" fillId="6" borderId="0" applyNumberFormat="0" applyBorder="0" applyAlignment="0" applyProtection="0">
      <alignment vertical="center"/>
    </xf>
    <xf numFmtId="189" fontId="27" fillId="7" borderId="0" applyNumberFormat="0" applyBorder="0" applyAlignment="0" applyProtection="0">
      <alignment vertical="center"/>
    </xf>
    <xf numFmtId="189" fontId="27" fillId="8" borderId="0" applyNumberFormat="0" applyBorder="0" applyAlignment="0" applyProtection="0">
      <alignment vertical="center"/>
    </xf>
    <xf numFmtId="189" fontId="27" fillId="9" borderId="0" applyNumberFormat="0" applyBorder="0" applyAlignment="0" applyProtection="0">
      <alignment vertical="center"/>
    </xf>
    <xf numFmtId="189" fontId="27" fillId="10" borderId="0" applyNumberFormat="0" applyBorder="0" applyAlignment="0" applyProtection="0">
      <alignment vertical="center"/>
    </xf>
    <xf numFmtId="189" fontId="27" fillId="5" borderId="0" applyNumberFormat="0" applyBorder="0" applyAlignment="0" applyProtection="0">
      <alignment vertical="center"/>
    </xf>
    <xf numFmtId="189" fontId="27" fillId="8" borderId="0" applyNumberFormat="0" applyBorder="0" applyAlignment="0" applyProtection="0">
      <alignment vertical="center"/>
    </xf>
    <xf numFmtId="189" fontId="27" fillId="11" borderId="0" applyNumberFormat="0" applyBorder="0" applyAlignment="0" applyProtection="0">
      <alignment vertical="center"/>
    </xf>
    <xf numFmtId="189" fontId="46" fillId="12" borderId="0" applyNumberFormat="0" applyBorder="0" applyAlignment="0" applyProtection="0">
      <alignment vertical="center"/>
    </xf>
    <xf numFmtId="189" fontId="46" fillId="9" borderId="0" applyNumberFormat="0" applyBorder="0" applyAlignment="0" applyProtection="0">
      <alignment vertical="center"/>
    </xf>
    <xf numFmtId="189" fontId="46" fillId="10" borderId="0" applyNumberFormat="0" applyBorder="0" applyAlignment="0" applyProtection="0">
      <alignment vertical="center"/>
    </xf>
    <xf numFmtId="189" fontId="46" fillId="13" borderId="0" applyNumberFormat="0" applyBorder="0" applyAlignment="0" applyProtection="0">
      <alignment vertical="center"/>
    </xf>
    <xf numFmtId="189" fontId="46" fillId="14" borderId="0" applyNumberFormat="0" applyBorder="0" applyAlignment="0" applyProtection="0">
      <alignment vertical="center"/>
    </xf>
    <xf numFmtId="189" fontId="46" fillId="15" borderId="0" applyNumberFormat="0" applyBorder="0" applyAlignment="0" applyProtection="0">
      <alignment vertical="center"/>
    </xf>
    <xf numFmtId="189" fontId="52" fillId="16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189" fontId="63" fillId="0" borderId="1" applyNumberFormat="0" applyFill="0" applyAlignment="0" applyProtection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189" fontId="30" fillId="0" borderId="0">
      <alignment vertical="center"/>
    </xf>
    <xf numFmtId="189" fontId="30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189" fontId="30" fillId="0" borderId="0">
      <alignment vertical="center"/>
    </xf>
    <xf numFmtId="189" fontId="27" fillId="0" borderId="0">
      <alignment vertical="center"/>
    </xf>
    <xf numFmtId="189" fontId="71" fillId="0" borderId="0">
      <alignment vertical="center"/>
    </xf>
    <xf numFmtId="189" fontId="30" fillId="0" borderId="0">
      <alignment vertical="center"/>
    </xf>
    <xf numFmtId="189" fontId="30" fillId="0" borderId="0">
      <alignment vertical="center"/>
    </xf>
    <xf numFmtId="189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3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7" fillId="46" borderId="0" applyNumberFormat="0" applyBorder="0" applyAlignment="0" applyProtection="0">
      <alignment vertical="center"/>
    </xf>
    <xf numFmtId="0" fontId="7" fillId="23" borderId="9" applyNumberFormat="0" applyFont="0" applyAlignment="0" applyProtection="0">
      <alignment vertical="center"/>
    </xf>
    <xf numFmtId="0" fontId="88" fillId="0" borderId="18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189" fontId="56" fillId="37" borderId="19" applyNumberFormat="0" applyAlignment="0" applyProtection="0">
      <alignment vertical="center"/>
    </xf>
    <xf numFmtId="189" fontId="56" fillId="37" borderId="19" applyNumberFormat="0" applyAlignment="0" applyProtection="0">
      <alignment vertical="center"/>
    </xf>
    <xf numFmtId="189" fontId="56" fillId="37" borderId="19" applyNumberFormat="0" applyAlignment="0" applyProtection="0">
      <alignment vertical="center"/>
    </xf>
    <xf numFmtId="189" fontId="63" fillId="0" borderId="20" applyNumberFormat="0" applyFill="0" applyAlignment="0" applyProtection="0">
      <alignment vertical="center"/>
    </xf>
    <xf numFmtId="189" fontId="63" fillId="0" borderId="20" applyNumberFormat="0" applyFill="0" applyAlignment="0" applyProtection="0">
      <alignment vertical="center"/>
    </xf>
    <xf numFmtId="189" fontId="63" fillId="0" borderId="20" applyNumberFormat="0" applyFill="0" applyAlignment="0" applyProtection="0">
      <alignment vertical="center"/>
    </xf>
    <xf numFmtId="189" fontId="64" fillId="37" borderId="21" applyNumberFormat="0" applyAlignment="0" applyProtection="0">
      <alignment vertical="center"/>
    </xf>
    <xf numFmtId="189" fontId="64" fillId="37" borderId="21" applyNumberFormat="0" applyAlignment="0" applyProtection="0">
      <alignment vertical="center"/>
    </xf>
    <xf numFmtId="189" fontId="64" fillId="37" borderId="21" applyNumberFormat="0" applyAlignment="0" applyProtection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189" fontId="66" fillId="7" borderId="19" applyNumberFormat="0" applyAlignment="0" applyProtection="0">
      <alignment vertical="center"/>
    </xf>
    <xf numFmtId="189" fontId="66" fillId="7" borderId="19" applyNumberFormat="0" applyAlignment="0" applyProtection="0">
      <alignment vertical="center"/>
    </xf>
    <xf numFmtId="189" fontId="66" fillId="7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59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72" fillId="0" borderId="0"/>
    <xf numFmtId="0" fontId="19" fillId="0" borderId="0">
      <alignment vertical="center"/>
    </xf>
    <xf numFmtId="0" fontId="6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6" fillId="0" borderId="0">
      <alignment vertical="center"/>
    </xf>
    <xf numFmtId="0" fontId="26" fillId="0" borderId="20" applyNumberFormat="0" applyFill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0" borderId="20" applyNumberFormat="0" applyFill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8" fillId="0" borderId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23" borderId="9" applyNumberFormat="0" applyFon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189" fontId="59" fillId="0" borderId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0">
      <alignment vertical="center"/>
    </xf>
    <xf numFmtId="0" fontId="6" fillId="0" borderId="0">
      <alignment vertical="center"/>
    </xf>
    <xf numFmtId="0" fontId="70" fillId="0" borderId="0"/>
    <xf numFmtId="38" fontId="70" fillId="0" borderId="0" applyFont="0" applyFill="0" applyBorder="0" applyAlignment="0" applyProtection="0"/>
    <xf numFmtId="0" fontId="18" fillId="0" borderId="0"/>
    <xf numFmtId="0" fontId="5" fillId="0" borderId="0">
      <alignment vertical="center"/>
    </xf>
    <xf numFmtId="0" fontId="5" fillId="0" borderId="0">
      <alignment vertical="center"/>
    </xf>
    <xf numFmtId="0" fontId="5" fillId="23" borderId="9" applyNumberFormat="0" applyFont="0" applyAlignment="0" applyProtection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189" fontId="5" fillId="0" borderId="0">
      <alignment vertical="center"/>
    </xf>
    <xf numFmtId="189" fontId="5" fillId="0" borderId="0">
      <alignment vertical="center"/>
    </xf>
    <xf numFmtId="0" fontId="5" fillId="0" borderId="0">
      <alignment vertical="center"/>
    </xf>
    <xf numFmtId="189" fontId="5" fillId="0" borderId="0">
      <alignment vertical="center"/>
    </xf>
    <xf numFmtId="189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/>
    <xf numFmtId="0" fontId="1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/>
    <xf numFmtId="0" fontId="4" fillId="0" borderId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3" borderId="9" applyNumberFormat="0" applyFon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9" applyNumberFormat="0" applyFont="0" applyAlignment="0" applyProtection="0">
      <alignment vertical="center"/>
    </xf>
    <xf numFmtId="189" fontId="3" fillId="0" borderId="0">
      <alignment vertical="center"/>
    </xf>
    <xf numFmtId="189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9" fontId="3" fillId="0" borderId="0">
      <alignment vertical="center"/>
    </xf>
    <xf numFmtId="189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9" applyNumberFormat="0" applyFont="0" applyAlignment="0" applyProtection="0">
      <alignment vertical="center"/>
    </xf>
    <xf numFmtId="189" fontId="3" fillId="0" borderId="0">
      <alignment vertical="center"/>
    </xf>
    <xf numFmtId="189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9" fontId="3" fillId="0" borderId="0">
      <alignment vertical="center"/>
    </xf>
    <xf numFmtId="189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9" fontId="63" fillId="0" borderId="20" applyNumberFormat="0" applyFill="0" applyAlignment="0" applyProtection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3" borderId="9" applyNumberFormat="0" applyFont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3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9" applyNumberFormat="0" applyFont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189" fontId="3" fillId="0" borderId="0">
      <alignment vertical="center"/>
    </xf>
    <xf numFmtId="189" fontId="3" fillId="0" borderId="0">
      <alignment vertical="center"/>
    </xf>
    <xf numFmtId="0" fontId="3" fillId="0" borderId="0">
      <alignment vertical="center"/>
    </xf>
    <xf numFmtId="189" fontId="3" fillId="0" borderId="0">
      <alignment vertical="center"/>
    </xf>
    <xf numFmtId="189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9" applyNumberFormat="0" applyFont="0" applyAlignment="0" applyProtection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189" fontId="3" fillId="0" borderId="0">
      <alignment vertical="center"/>
    </xf>
    <xf numFmtId="189" fontId="3" fillId="0" borderId="0">
      <alignment vertical="center"/>
    </xf>
    <xf numFmtId="0" fontId="3" fillId="0" borderId="0">
      <alignment vertical="center"/>
    </xf>
    <xf numFmtId="189" fontId="3" fillId="0" borderId="0">
      <alignment vertical="center"/>
    </xf>
    <xf numFmtId="189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9" applyNumberFormat="0" applyFont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90" fillId="0" borderId="0"/>
    <xf numFmtId="0" fontId="2" fillId="0" borderId="0">
      <alignment vertical="center"/>
    </xf>
    <xf numFmtId="0" fontId="1" fillId="0" borderId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9" applyNumberFormat="0" applyFont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49" fontId="45" fillId="0" borderId="0" xfId="0" applyNumberFormat="1" applyFont="1" applyFill="1" applyBorder="1">
      <alignment vertical="center"/>
    </xf>
    <xf numFmtId="49" fontId="69" fillId="0" borderId="0" xfId="0" applyNumberFormat="1" applyFont="1" applyFill="1" applyBorder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182" fontId="92" fillId="0" borderId="0" xfId="0" applyNumberFormat="1" applyFont="1" applyFill="1" applyBorder="1">
      <alignment vertical="center"/>
    </xf>
    <xf numFmtId="14" fontId="93" fillId="0" borderId="0" xfId="0" applyNumberFormat="1" applyFont="1" applyFill="1" applyBorder="1">
      <alignment vertical="center"/>
    </xf>
    <xf numFmtId="185" fontId="94" fillId="0" borderId="0" xfId="0" applyNumberFormat="1" applyFont="1" applyFill="1" applyBorder="1" applyAlignment="1" applyProtection="1">
      <alignment vertical="center"/>
    </xf>
    <xf numFmtId="180" fontId="95" fillId="19" borderId="0" xfId="62" applyNumberFormat="1" applyFont="1" applyBorder="1" applyAlignment="1" applyProtection="1">
      <alignment horizontal="center" vertical="center"/>
    </xf>
    <xf numFmtId="0" fontId="94" fillId="0" borderId="0" xfId="0" applyFont="1" applyFill="1" applyBorder="1" applyAlignment="1">
      <alignment horizontal="left" vertical="center"/>
    </xf>
    <xf numFmtId="38" fontId="96" fillId="0" borderId="0" xfId="21" applyFont="1" applyFill="1" applyBorder="1">
      <alignment vertical="center"/>
    </xf>
    <xf numFmtId="180" fontId="96" fillId="0" borderId="0" xfId="0" applyNumberFormat="1" applyFont="1" applyFill="1" applyBorder="1" applyAlignment="1" applyProtection="1">
      <alignment horizontal="center" vertical="center"/>
    </xf>
    <xf numFmtId="178" fontId="97" fillId="0" borderId="0" xfId="0" applyNumberFormat="1" applyFont="1" applyFill="1" applyBorder="1" applyAlignment="1">
      <alignment horizontal="left" vertical="center" shrinkToFit="1"/>
    </xf>
    <xf numFmtId="0" fontId="94" fillId="0" borderId="0" xfId="0" applyFont="1" applyFill="1" applyBorder="1">
      <alignment vertical="center"/>
    </xf>
    <xf numFmtId="0" fontId="98" fillId="0" borderId="0" xfId="0" applyFont="1">
      <alignment vertical="center"/>
    </xf>
    <xf numFmtId="14" fontId="94" fillId="0" borderId="0" xfId="0" applyNumberFormat="1" applyFont="1" applyFill="1" applyBorder="1">
      <alignment vertical="center"/>
    </xf>
    <xf numFmtId="183" fontId="94" fillId="0" borderId="0" xfId="0" applyNumberFormat="1" applyFont="1" applyBorder="1">
      <alignment vertical="center"/>
    </xf>
    <xf numFmtId="181" fontId="94" fillId="0" borderId="0" xfId="0" applyNumberFormat="1" applyFont="1" applyFill="1" applyBorder="1" applyAlignment="1" applyProtection="1">
      <alignment vertical="center"/>
    </xf>
    <xf numFmtId="178" fontId="96" fillId="0" borderId="0" xfId="0" applyNumberFormat="1" applyFont="1" applyFill="1" applyBorder="1" applyAlignment="1" applyProtection="1">
      <alignment horizontal="left"/>
    </xf>
    <xf numFmtId="188" fontId="94" fillId="0" borderId="0" xfId="62" applyNumberFormat="1" applyFont="1" applyFill="1" applyBorder="1" applyAlignment="1">
      <alignment horizontal="left" vertical="center"/>
    </xf>
    <xf numFmtId="3" fontId="94" fillId="0" borderId="0" xfId="0" applyNumberFormat="1" applyFont="1" applyFill="1" applyBorder="1">
      <alignment vertical="center"/>
    </xf>
    <xf numFmtId="22" fontId="96" fillId="0" borderId="0" xfId="0" applyNumberFormat="1" applyFont="1" applyFill="1" applyBorder="1" applyAlignment="1" applyProtection="1"/>
    <xf numFmtId="14" fontId="99" fillId="0" borderId="0" xfId="0" applyNumberFormat="1" applyFont="1" applyFill="1" applyBorder="1">
      <alignment vertical="center"/>
    </xf>
    <xf numFmtId="184" fontId="95" fillId="19" borderId="0" xfId="62" applyNumberFormat="1" applyFont="1" applyBorder="1" applyAlignment="1" applyProtection="1">
      <alignment vertical="center"/>
    </xf>
    <xf numFmtId="38" fontId="95" fillId="19" borderId="0" xfId="62" applyNumberFormat="1" applyFont="1" applyBorder="1">
      <alignment vertical="center"/>
    </xf>
    <xf numFmtId="0" fontId="94" fillId="0" borderId="0" xfId="0" applyFont="1" applyFill="1" applyBorder="1" applyAlignment="1">
      <alignment vertical="center"/>
    </xf>
    <xf numFmtId="38" fontId="100" fillId="0" borderId="0" xfId="21" applyFont="1" applyFill="1" applyBorder="1" applyAlignment="1" applyProtection="1"/>
    <xf numFmtId="3" fontId="96" fillId="0" borderId="0" xfId="0" applyNumberFormat="1" applyFont="1" applyFill="1" applyBorder="1">
      <alignment vertical="center"/>
    </xf>
    <xf numFmtId="38" fontId="96" fillId="0" borderId="0" xfId="21" applyFont="1" applyFill="1" applyBorder="1" applyAlignment="1" applyProtection="1"/>
    <xf numFmtId="185" fontId="94" fillId="0" borderId="0" xfId="0" applyNumberFormat="1" applyFont="1" applyFill="1" applyBorder="1" applyAlignment="1" applyProtection="1">
      <alignment horizontal="center" vertical="center"/>
    </xf>
    <xf numFmtId="2" fontId="94" fillId="0" borderId="0" xfId="0" applyNumberFormat="1" applyFont="1" applyFill="1" applyBorder="1">
      <alignment vertical="center"/>
    </xf>
    <xf numFmtId="38" fontId="94" fillId="0" borderId="0" xfId="21" applyFont="1" applyFill="1" applyBorder="1" applyAlignment="1" applyProtection="1"/>
    <xf numFmtId="178" fontId="94" fillId="0" borderId="0" xfId="0" applyNumberFormat="1" applyFont="1" applyFill="1" applyBorder="1" applyAlignment="1" applyProtection="1"/>
    <xf numFmtId="186" fontId="94" fillId="0" borderId="0" xfId="0" applyNumberFormat="1" applyFont="1" applyFill="1" applyBorder="1" applyAlignment="1" applyProtection="1">
      <alignment horizontal="left" shrinkToFit="1"/>
    </xf>
    <xf numFmtId="0" fontId="101" fillId="0" borderId="0" xfId="0" applyFont="1" applyFill="1" applyBorder="1" applyAlignment="1">
      <alignment horizontal="center" vertical="center"/>
    </xf>
    <xf numFmtId="38" fontId="101" fillId="0" borderId="0" xfId="21" applyNumberFormat="1" applyFont="1" applyFill="1" applyBorder="1" applyAlignment="1">
      <alignment horizontal="center" vertical="center"/>
    </xf>
    <xf numFmtId="49" fontId="101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 shrinkToFit="1"/>
    </xf>
    <xf numFmtId="187" fontId="101" fillId="0" borderId="0" xfId="0" applyNumberFormat="1" applyFont="1" applyFill="1" applyBorder="1" applyAlignment="1">
      <alignment horizontal="center" vertical="center"/>
    </xf>
    <xf numFmtId="20" fontId="101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>
      <alignment vertical="center"/>
    </xf>
    <xf numFmtId="0" fontId="103" fillId="0" borderId="0" xfId="0" applyFont="1" applyFill="1" applyBorder="1">
      <alignment vertical="center"/>
    </xf>
    <xf numFmtId="179" fontId="104" fillId="0" borderId="0" xfId="0" applyNumberFormat="1" applyFont="1" applyFill="1" applyAlignment="1">
      <alignment horizontal="center" vertical="center"/>
    </xf>
    <xf numFmtId="180" fontId="104" fillId="0" borderId="0" xfId="0" applyNumberFormat="1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179" fontId="106" fillId="0" borderId="0" xfId="0" applyNumberFormat="1" applyFont="1" applyFill="1" applyAlignment="1">
      <alignment horizontal="right" vertical="center"/>
    </xf>
    <xf numFmtId="0" fontId="107" fillId="0" borderId="0" xfId="0" applyFont="1" applyFill="1">
      <alignment vertical="center"/>
    </xf>
    <xf numFmtId="0" fontId="108" fillId="0" borderId="0" xfId="0" applyFont="1" applyFill="1" applyAlignment="1">
      <alignment horizontal="left" vertical="center" shrinkToFit="1"/>
    </xf>
    <xf numFmtId="0" fontId="109" fillId="0" borderId="0" xfId="0" applyFont="1" applyFill="1">
      <alignment vertical="center"/>
    </xf>
    <xf numFmtId="3" fontId="104" fillId="0" borderId="0" xfId="0" applyNumberFormat="1" applyFont="1" applyFill="1">
      <alignment vertical="center"/>
    </xf>
    <xf numFmtId="190" fontId="104" fillId="0" borderId="0" xfId="0" applyNumberFormat="1" applyFont="1" applyFill="1">
      <alignment vertical="center"/>
    </xf>
    <xf numFmtId="187" fontId="104" fillId="0" borderId="0" xfId="0" applyNumberFormat="1" applyFont="1" applyFill="1">
      <alignment vertical="center"/>
    </xf>
    <xf numFmtId="20" fontId="109" fillId="0" borderId="0" xfId="0" applyNumberFormat="1" applyFont="1" applyFill="1">
      <alignment vertical="center"/>
    </xf>
    <xf numFmtId="0" fontId="110" fillId="0" borderId="0" xfId="0" applyFont="1">
      <alignment vertical="center"/>
    </xf>
    <xf numFmtId="0" fontId="110" fillId="0" borderId="0" xfId="0" applyFont="1" applyFill="1">
      <alignment vertical="center"/>
    </xf>
    <xf numFmtId="0" fontId="111" fillId="0" borderId="0" xfId="0" applyFont="1" applyFill="1" applyAlignment="1">
      <alignment horizontal="left" vertical="center" shrinkToFit="1"/>
    </xf>
    <xf numFmtId="0" fontId="112" fillId="0" borderId="0" xfId="0" applyFont="1" applyFill="1">
      <alignment vertical="center"/>
    </xf>
    <xf numFmtId="0" fontId="113" fillId="0" borderId="0" xfId="0" applyFont="1" applyFill="1" applyAlignment="1">
      <alignment horizontal="left" vertical="center" shrinkToFit="1"/>
    </xf>
    <xf numFmtId="0" fontId="96" fillId="0" borderId="0" xfId="0" applyFont="1" applyFill="1" applyAlignment="1">
      <alignment horizontal="left" vertical="center" shrinkToFit="1"/>
    </xf>
    <xf numFmtId="0" fontId="113" fillId="0" borderId="0" xfId="0" applyFont="1" applyFill="1" applyAlignment="1">
      <alignment horizontal="left" vertical="center" wrapText="1" shrinkToFit="1"/>
    </xf>
    <xf numFmtId="0" fontId="105" fillId="0" borderId="0" xfId="0" applyFont="1">
      <alignment vertical="center"/>
    </xf>
  </cellXfs>
  <cellStyles count="1904">
    <cellStyle name="20% - アクセント 1" xfId="1"/>
    <cellStyle name="20% - アクセント 1 2" xfId="35"/>
    <cellStyle name="20% - アクセント 1 2 2" xfId="1358"/>
    <cellStyle name="20% - アクセント 1 2 2 2" xfId="1581"/>
    <cellStyle name="20% - アクセント 1 2 3" xfId="1395"/>
    <cellStyle name="20% - アクセント 1 3" xfId="114"/>
    <cellStyle name="20% - アクセント 1 4" xfId="115"/>
    <cellStyle name="20% - アクセント 1 5" xfId="1449"/>
    <cellStyle name="20% - アクセント 1 5 2" xfId="1546"/>
    <cellStyle name="20% - アクセント 1 5 3" xfId="1738"/>
    <cellStyle name="20% - アクセント 1 6" xfId="1570"/>
    <cellStyle name="20% - アクセント 1 6 2" xfId="1789"/>
    <cellStyle name="20% - アクセント 1 7" xfId="1652"/>
    <cellStyle name="20% - アクセント 1 7 2" xfId="1858"/>
    <cellStyle name="20% - アクセント 1 8" xfId="1890"/>
    <cellStyle name="20% - アクセント 2" xfId="2"/>
    <cellStyle name="20% - アクセント 2 2" xfId="36"/>
    <cellStyle name="20% - アクセント 2 2 2" xfId="1359"/>
    <cellStyle name="20% - アクセント 2 2 2 2" xfId="1524"/>
    <cellStyle name="20% - アクセント 2 2 3" xfId="1396"/>
    <cellStyle name="20% - アクセント 2 3" xfId="116"/>
    <cellStyle name="20% - アクセント 2 4" xfId="117"/>
    <cellStyle name="20% - アクセント 2 5" xfId="1452"/>
    <cellStyle name="20% - アクセント 2 5 2" xfId="1545"/>
    <cellStyle name="20% - アクセント 2 5 3" xfId="1740"/>
    <cellStyle name="20% - アクセント 2 6" xfId="1573"/>
    <cellStyle name="20% - アクセント 2 6 2" xfId="1791"/>
    <cellStyle name="20% - アクセント 2 7" xfId="1654"/>
    <cellStyle name="20% - アクセント 2 7 2" xfId="1860"/>
    <cellStyle name="20% - アクセント 2 8" xfId="1892"/>
    <cellStyle name="20% - アクセント 3" xfId="3"/>
    <cellStyle name="20% - アクセント 3 2" xfId="37"/>
    <cellStyle name="20% - アクセント 3 2 2" xfId="1360"/>
    <cellStyle name="20% - アクセント 3 2 2 2" xfId="1523"/>
    <cellStyle name="20% - アクセント 3 2 3" xfId="1397"/>
    <cellStyle name="20% - アクセント 3 3" xfId="118"/>
    <cellStyle name="20% - アクセント 3 4" xfId="119"/>
    <cellStyle name="20% - アクセント 3 5" xfId="1455"/>
    <cellStyle name="20% - アクセント 3 5 2" xfId="1544"/>
    <cellStyle name="20% - アクセント 3 5 3" xfId="1742"/>
    <cellStyle name="20% - アクセント 3 6" xfId="1576"/>
    <cellStyle name="20% - アクセント 3 6 2" xfId="1793"/>
    <cellStyle name="20% - アクセント 3 7" xfId="1656"/>
    <cellStyle name="20% - アクセント 3 7 2" xfId="1862"/>
    <cellStyle name="20% - アクセント 3 8" xfId="1894"/>
    <cellStyle name="20% - アクセント 4" xfId="4"/>
    <cellStyle name="20% - アクセント 4 2" xfId="38"/>
    <cellStyle name="20% - アクセント 4 2 2" xfId="1361"/>
    <cellStyle name="20% - アクセント 4 2 2 2" xfId="1522"/>
    <cellStyle name="20% - アクセント 4 2 3" xfId="1398"/>
    <cellStyle name="20% - アクセント 4 3" xfId="120"/>
    <cellStyle name="20% - アクセント 4 4" xfId="121"/>
    <cellStyle name="20% - アクセント 4 5" xfId="1458"/>
    <cellStyle name="20% - アクセント 4 5 2" xfId="1566"/>
    <cellStyle name="20% - アクセント 4 5 3" xfId="1744"/>
    <cellStyle name="20% - アクセント 4 6" xfId="1579"/>
    <cellStyle name="20% - アクセント 4 6 2" xfId="1795"/>
    <cellStyle name="20% - アクセント 4 7" xfId="1658"/>
    <cellStyle name="20% - アクセント 4 7 2" xfId="1864"/>
    <cellStyle name="20% - アクセント 4 8" xfId="1896"/>
    <cellStyle name="20% - アクセント 5" xfId="5"/>
    <cellStyle name="20% - アクセント 5 2" xfId="39"/>
    <cellStyle name="20% - アクセント 5 2 2" xfId="1399"/>
    <cellStyle name="20% - アクセント 5 2 2 2" xfId="1578"/>
    <cellStyle name="20% - アクセント 5 3" xfId="122"/>
    <cellStyle name="20% - アクセント 5 4" xfId="123"/>
    <cellStyle name="20% - アクセント 5 5" xfId="1461"/>
    <cellStyle name="20% - アクセント 5 5 2" xfId="1565"/>
    <cellStyle name="20% - アクセント 5 5 3" xfId="1746"/>
    <cellStyle name="20% - アクセント 5 6" xfId="1582"/>
    <cellStyle name="20% - アクセント 5 6 2" xfId="1797"/>
    <cellStyle name="20% - アクセント 5 7" xfId="1660"/>
    <cellStyle name="20% - アクセント 5 7 2" xfId="1866"/>
    <cellStyle name="20% - アクセント 5 8" xfId="1898"/>
    <cellStyle name="20% - アクセント 6" xfId="6"/>
    <cellStyle name="20% - アクセント 6 2" xfId="40"/>
    <cellStyle name="20% - アクセント 6 2 2" xfId="1400"/>
    <cellStyle name="20% - アクセント 6 2 2 2" xfId="1521"/>
    <cellStyle name="20% - アクセント 6 3" xfId="124"/>
    <cellStyle name="20% - アクセント 6 4" xfId="125"/>
    <cellStyle name="20% - アクセント 6 5" xfId="1464"/>
    <cellStyle name="20% - アクセント 6 5 2" xfId="1543"/>
    <cellStyle name="20% - アクセント 6 5 3" xfId="1748"/>
    <cellStyle name="20% - アクセント 6 6" xfId="1584"/>
    <cellStyle name="20% - アクセント 6 6 2" xfId="1799"/>
    <cellStyle name="20% - アクセント 6 7" xfId="1662"/>
    <cellStyle name="20% - アクセント 6 7 2" xfId="1868"/>
    <cellStyle name="20% - アクセント 6 8" xfId="1900"/>
    <cellStyle name="40% - アクセント 1" xfId="7"/>
    <cellStyle name="40% - アクセント 1 2" xfId="41"/>
    <cellStyle name="40% - アクセント 1 2 2" xfId="1401"/>
    <cellStyle name="40% - アクセント 1 2 2 2" xfId="1520"/>
    <cellStyle name="40% - アクセント 1 3" xfId="126"/>
    <cellStyle name="40% - アクセント 1 4" xfId="127"/>
    <cellStyle name="40% - アクセント 1 5" xfId="1450"/>
    <cellStyle name="40% - アクセント 1 5 2" xfId="1542"/>
    <cellStyle name="40% - アクセント 1 5 3" xfId="1739"/>
    <cellStyle name="40% - アクセント 1 6" xfId="1571"/>
    <cellStyle name="40% - アクセント 1 6 2" xfId="1790"/>
    <cellStyle name="40% - アクセント 1 7" xfId="1653"/>
    <cellStyle name="40% - アクセント 1 7 2" xfId="1859"/>
    <cellStyle name="40% - アクセント 1 8" xfId="1891"/>
    <cellStyle name="40% - アクセント 2" xfId="8"/>
    <cellStyle name="40% - アクセント 2 2" xfId="42"/>
    <cellStyle name="40% - アクセント 2 2 2" xfId="1402"/>
    <cellStyle name="40% - アクセント 2 2 2 2" xfId="1519"/>
    <cellStyle name="40% - アクセント 2 3" xfId="128"/>
    <cellStyle name="40% - アクセント 2 4" xfId="129"/>
    <cellStyle name="40% - アクセント 2 5" xfId="1453"/>
    <cellStyle name="40% - アクセント 2 5 2" xfId="1541"/>
    <cellStyle name="40% - アクセント 2 5 3" xfId="1741"/>
    <cellStyle name="40% - アクセント 2 6" xfId="1574"/>
    <cellStyle name="40% - アクセント 2 6 2" xfId="1792"/>
    <cellStyle name="40% - アクセント 2 7" xfId="1655"/>
    <cellStyle name="40% - アクセント 2 7 2" xfId="1861"/>
    <cellStyle name="40% - アクセント 2 8" xfId="1893"/>
    <cellStyle name="40% - アクセント 3" xfId="9"/>
    <cellStyle name="40% - アクセント 3 2" xfId="43"/>
    <cellStyle name="40% - アクセント 3 2 2" xfId="1362"/>
    <cellStyle name="40% - アクセント 3 2 2 2" xfId="1575"/>
    <cellStyle name="40% - アクセント 3 2 3" xfId="1403"/>
    <cellStyle name="40% - アクセント 3 3" xfId="130"/>
    <cellStyle name="40% - アクセント 3 4" xfId="131"/>
    <cellStyle name="40% - アクセント 3 5" xfId="1456"/>
    <cellStyle name="40% - アクセント 3 5 2" xfId="1540"/>
    <cellStyle name="40% - アクセント 3 5 3" xfId="1743"/>
    <cellStyle name="40% - アクセント 3 6" xfId="1577"/>
    <cellStyle name="40% - アクセント 3 6 2" xfId="1794"/>
    <cellStyle name="40% - アクセント 3 7" xfId="1657"/>
    <cellStyle name="40% - アクセント 3 7 2" xfId="1863"/>
    <cellStyle name="40% - アクセント 3 8" xfId="1895"/>
    <cellStyle name="40% - アクセント 4" xfId="10"/>
    <cellStyle name="40% - アクセント 4 2" xfId="44"/>
    <cellStyle name="40% - アクセント 4 2 2" xfId="1404"/>
    <cellStyle name="40% - アクセント 4 2 2 2" xfId="1518"/>
    <cellStyle name="40% - アクセント 4 3" xfId="132"/>
    <cellStyle name="40% - アクセント 4 4" xfId="133"/>
    <cellStyle name="40% - アクセント 4 5" xfId="1459"/>
    <cellStyle name="40% - アクセント 4 5 2" xfId="1539"/>
    <cellStyle name="40% - アクセント 4 5 3" xfId="1745"/>
    <cellStyle name="40% - アクセント 4 6" xfId="1580"/>
    <cellStyle name="40% - アクセント 4 6 2" xfId="1796"/>
    <cellStyle name="40% - アクセント 4 7" xfId="1659"/>
    <cellStyle name="40% - アクセント 4 7 2" xfId="1865"/>
    <cellStyle name="40% - アクセント 4 8" xfId="1897"/>
    <cellStyle name="40% - アクセント 5" xfId="11"/>
    <cellStyle name="40% - アクセント 5 2" xfId="45"/>
    <cellStyle name="40% - アクセント 5 2 2" xfId="1405"/>
    <cellStyle name="40% - アクセント 5 2 2 2" xfId="1517"/>
    <cellStyle name="40% - アクセント 5 3" xfId="134"/>
    <cellStyle name="40% - アクセント 5 4" xfId="135"/>
    <cellStyle name="40% - アクセント 5 5" xfId="1462"/>
    <cellStyle name="40% - アクセント 5 5 2" xfId="1538"/>
    <cellStyle name="40% - アクセント 5 5 3" xfId="1747"/>
    <cellStyle name="40% - アクセント 5 6" xfId="1583"/>
    <cellStyle name="40% - アクセント 5 6 2" xfId="1798"/>
    <cellStyle name="40% - アクセント 5 7" xfId="1661"/>
    <cellStyle name="40% - アクセント 5 7 2" xfId="1867"/>
    <cellStyle name="40% - アクセント 5 8" xfId="1899"/>
    <cellStyle name="40% - アクセント 6" xfId="12"/>
    <cellStyle name="40% - アクセント 6 2" xfId="46"/>
    <cellStyle name="40% - アクセント 6 2 2" xfId="1406"/>
    <cellStyle name="40% - アクセント 6 2 2 2" xfId="1516"/>
    <cellStyle name="40% - アクセント 6 3" xfId="136"/>
    <cellStyle name="40% - アクセント 6 4" xfId="137"/>
    <cellStyle name="40% - アクセント 6 5" xfId="1465"/>
    <cellStyle name="40% - アクセント 6 5 2" xfId="1564"/>
    <cellStyle name="40% - アクセント 6 5 3" xfId="1749"/>
    <cellStyle name="40% - アクセント 6 6" xfId="1585"/>
    <cellStyle name="40% - アクセント 6 6 2" xfId="1800"/>
    <cellStyle name="40% - アクセント 6 7" xfId="1663"/>
    <cellStyle name="40% - アクセント 6 7 2" xfId="1869"/>
    <cellStyle name="40% - アクセント 6 8" xfId="1901"/>
    <cellStyle name="60% - アクセント 1" xfId="13"/>
    <cellStyle name="60% - アクセント 1 2" xfId="47"/>
    <cellStyle name="60% - アクセント 1 2 2" xfId="1407"/>
    <cellStyle name="60% - アクセント 1 2 2 2" xfId="1572"/>
    <cellStyle name="60% - アクセント 1 3" xfId="138"/>
    <cellStyle name="60% - アクセント 1 4" xfId="139"/>
    <cellStyle name="60% - アクセント 1 5" xfId="1451"/>
    <cellStyle name="60% - アクセント 1 5 2" xfId="1537"/>
    <cellStyle name="60% - アクセント 2" xfId="14"/>
    <cellStyle name="60% - アクセント 2 2" xfId="48"/>
    <cellStyle name="60% - アクセント 2 2 2" xfId="1408"/>
    <cellStyle name="60% - アクセント 2 2 2 2" xfId="1515"/>
    <cellStyle name="60% - アクセント 2 3" xfId="140"/>
    <cellStyle name="60% - アクセント 2 4" xfId="141"/>
    <cellStyle name="60% - アクセント 2 5" xfId="1454"/>
    <cellStyle name="60% - アクセント 2 5 2" xfId="1536"/>
    <cellStyle name="60% - アクセント 3" xfId="15"/>
    <cellStyle name="60% - アクセント 3 2" xfId="49"/>
    <cellStyle name="60% - アクセント 3 2 2" xfId="1363"/>
    <cellStyle name="60% - アクセント 3 2 2 2" xfId="1514"/>
    <cellStyle name="60% - アクセント 3 2 3" xfId="1409"/>
    <cellStyle name="60% - アクセント 3 3" xfId="142"/>
    <cellStyle name="60% - アクセント 3 4" xfId="143"/>
    <cellStyle name="60% - アクセント 3 5" xfId="1457"/>
    <cellStyle name="60% - アクセント 3 5 2" xfId="1535"/>
    <cellStyle name="60% - アクセント 4" xfId="16"/>
    <cellStyle name="60% - アクセント 4 2" xfId="50"/>
    <cellStyle name="60% - アクセント 4 2 2" xfId="1364"/>
    <cellStyle name="60% - アクセント 4 2 2 2" xfId="1513"/>
    <cellStyle name="60% - アクセント 4 2 3" xfId="1410"/>
    <cellStyle name="60% - アクセント 4 3" xfId="144"/>
    <cellStyle name="60% - アクセント 4 4" xfId="145"/>
    <cellStyle name="60% - アクセント 4 5" xfId="1460"/>
    <cellStyle name="60% - アクセント 4 5 2" xfId="1534"/>
    <cellStyle name="60% - アクセント 5" xfId="17"/>
    <cellStyle name="60% - アクセント 5 2" xfId="51"/>
    <cellStyle name="60% - アクセント 5 2 2" xfId="1411"/>
    <cellStyle name="60% - アクセント 5 2 2 2" xfId="1506"/>
    <cellStyle name="60% - アクセント 5 3" xfId="146"/>
    <cellStyle name="60% - アクセント 5 4" xfId="147"/>
    <cellStyle name="60% - アクセント 5 5" xfId="1463"/>
    <cellStyle name="60% - アクセント 5 5 2" xfId="1533"/>
    <cellStyle name="60% - アクセント 6" xfId="18"/>
    <cellStyle name="60% - アクセント 6 2" xfId="52"/>
    <cellStyle name="60% - アクセント 6 2 2" xfId="1365"/>
    <cellStyle name="60% - アクセント 6 2 2 2" xfId="1512"/>
    <cellStyle name="60% - アクセント 6 2 3" xfId="1412"/>
    <cellStyle name="60% - アクセント 6 3" xfId="148"/>
    <cellStyle name="60% - アクセント 6 4" xfId="149"/>
    <cellStyle name="60% - アクセント 6 5" xfId="1466"/>
    <cellStyle name="60% - アクセント 6 5 2" xfId="1532"/>
    <cellStyle name="Body text" xfId="150"/>
    <cellStyle name="NonPrint_Heading" xfId="151"/>
    <cellStyle name="Product Title" xfId="152"/>
    <cellStyle name="アクセント 1" xfId="70" builtinId="29" customBuiltin="1"/>
    <cellStyle name="アクセント 1 2" xfId="153"/>
    <cellStyle name="アクセント 1 3" xfId="154"/>
    <cellStyle name="アクセント 1 4" xfId="155"/>
    <cellStyle name="アクセント 1 5" xfId="1366"/>
    <cellStyle name="アクセント 2" xfId="71" builtinId="33" customBuiltin="1"/>
    <cellStyle name="アクセント 2 2" xfId="156"/>
    <cellStyle name="アクセント 2 3" xfId="157"/>
    <cellStyle name="アクセント 2 4" xfId="158"/>
    <cellStyle name="アクセント 2 5" xfId="1367"/>
    <cellStyle name="アクセント 3" xfId="72" builtinId="37" customBuiltin="1"/>
    <cellStyle name="アクセント 3 2" xfId="159"/>
    <cellStyle name="アクセント 3 3" xfId="160"/>
    <cellStyle name="アクセント 3 4" xfId="161"/>
    <cellStyle name="アクセント 3 5" xfId="1368"/>
    <cellStyle name="アクセント 4" xfId="73" builtinId="41" customBuiltin="1"/>
    <cellStyle name="アクセント 4 2" xfId="162"/>
    <cellStyle name="アクセント 4 3" xfId="163"/>
    <cellStyle name="アクセント 4 4" xfId="164"/>
    <cellStyle name="アクセント 4 5" xfId="1369"/>
    <cellStyle name="アクセント 5" xfId="74" builtinId="45" customBuiltin="1"/>
    <cellStyle name="アクセント 5 2" xfId="165"/>
    <cellStyle name="アクセント 5 3" xfId="166"/>
    <cellStyle name="アクセント 5 4" xfId="167"/>
    <cellStyle name="アクセント 5 5" xfId="1370"/>
    <cellStyle name="アクセント 6" xfId="75" builtinId="49" customBuiltin="1"/>
    <cellStyle name="アクセント 6 2" xfId="168"/>
    <cellStyle name="アクセント 6 3" xfId="169"/>
    <cellStyle name="アクセント 6 4" xfId="170"/>
    <cellStyle name="アクセント 6 5" xfId="1371"/>
    <cellStyle name="タイトル" xfId="56" builtinId="15" customBuiltin="1"/>
    <cellStyle name="タイトル 2" xfId="171"/>
    <cellStyle name="タイトル 3" xfId="172"/>
    <cellStyle name="タイトル 4" xfId="173"/>
    <cellStyle name="タイトル 5" xfId="1372"/>
    <cellStyle name="タイトル 5 2" xfId="1903"/>
    <cellStyle name="チェック セル" xfId="67" builtinId="23" customBuiltin="1"/>
    <cellStyle name="チェック セル 2" xfId="174"/>
    <cellStyle name="チェック セル 3" xfId="175"/>
    <cellStyle name="チェック セル 4" xfId="176"/>
    <cellStyle name="チェック セル 5" xfId="1373"/>
    <cellStyle name="どちらでもない" xfId="19"/>
    <cellStyle name="どちらでもない 2" xfId="53"/>
    <cellStyle name="どちらでもない 2 2" xfId="1413"/>
    <cellStyle name="どちらでもない 2 2 2" xfId="1511"/>
    <cellStyle name="どちらでもない 3" xfId="177"/>
    <cellStyle name="どちらでもない 4" xfId="178"/>
    <cellStyle name="どちらでもない 5" xfId="1446"/>
    <cellStyle name="どちらでもない 5 2" xfId="1567"/>
    <cellStyle name="パーセント 2" xfId="20"/>
    <cellStyle name="パーセント 2 2" xfId="179"/>
    <cellStyle name="パーセント 2 3" xfId="180"/>
    <cellStyle name="パーセント 2 4" xfId="181"/>
    <cellStyle name="パーセント 3" xfId="182"/>
    <cellStyle name="パーセント 3 2" xfId="183"/>
    <cellStyle name="パーセント 3 3" xfId="1471"/>
    <cellStyle name="パーセント 3 4" xfId="1468"/>
    <cellStyle name="パーセント 4" xfId="184"/>
    <cellStyle name="パーセント 5" xfId="185"/>
    <cellStyle name="パーセント 6" xfId="186"/>
    <cellStyle name="パーセント 7" xfId="187"/>
    <cellStyle name="パーセント 8" xfId="188"/>
    <cellStyle name="パーセント 9" xfId="1500"/>
    <cellStyle name="パーセント 9 2" xfId="1767"/>
    <cellStyle name="ハイパーリンク" xfId="30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6" builtinId="8" hidden="1"/>
    <cellStyle name="ハイパーリンク" xfId="938" builtinId="8" hidden="1"/>
    <cellStyle name="ハイパーリンク" xfId="940" builtinId="8" hidden="1"/>
    <cellStyle name="ハイパーリンク" xfId="942" builtinId="8" hidden="1"/>
    <cellStyle name="ハイパーリンク" xfId="944" builtinId="8" hidden="1"/>
    <cellStyle name="ハイパーリンク" xfId="946" builtinId="8" hidden="1"/>
    <cellStyle name="ハイパーリンク" xfId="948" builtinId="8" hidden="1"/>
    <cellStyle name="ハイパーリンク" xfId="950" builtinId="8" hidden="1"/>
    <cellStyle name="ハイパーリンク" xfId="952" builtinId="8" hidden="1"/>
    <cellStyle name="ハイパーリンク" xfId="954" builtinId="8" hidden="1"/>
    <cellStyle name="ハイパーリンク" xfId="956" builtinId="8" hidden="1"/>
    <cellStyle name="ハイパーリンク" xfId="958" builtinId="8" hidden="1"/>
    <cellStyle name="ハイパーリンク" xfId="960" builtinId="8" hidden="1"/>
    <cellStyle name="ハイパーリンク" xfId="962" builtinId="8" hidden="1"/>
    <cellStyle name="ハイパーリンク" xfId="964" builtinId="8" hidden="1"/>
    <cellStyle name="ハイパーリンク" xfId="966" builtinId="8" hidden="1"/>
    <cellStyle name="ハイパーリンク" xfId="968" builtinId="8" hidden="1"/>
    <cellStyle name="ハイパーリンク" xfId="970" builtinId="8" hidden="1"/>
    <cellStyle name="ハイパーリンク" xfId="972" builtinId="8" hidden="1"/>
    <cellStyle name="ハイパーリンク" xfId="974" builtinId="8" hidden="1"/>
    <cellStyle name="ハイパーリンク" xfId="976" builtinId="8" hidden="1"/>
    <cellStyle name="ハイパーリンク" xfId="978" builtinId="8" hidden="1"/>
    <cellStyle name="ハイパーリンク" xfId="980" builtinId="8" hidden="1"/>
    <cellStyle name="ハイパーリンク" xfId="982" builtinId="8" hidden="1"/>
    <cellStyle name="ハイパーリンク" xfId="984" builtinId="8" hidden="1"/>
    <cellStyle name="ハイパーリンク" xfId="986" builtinId="8" hidden="1"/>
    <cellStyle name="ハイパーリンク" xfId="988" builtinId="8" hidden="1"/>
    <cellStyle name="ハイパーリンク" xfId="990" builtinId="8" hidden="1"/>
    <cellStyle name="ハイパーリンク" xfId="992" builtinId="8" hidden="1"/>
    <cellStyle name="ハイパーリンク" xfId="994" builtinId="8" hidden="1"/>
    <cellStyle name="ハイパーリンク" xfId="996" builtinId="8" hidden="1"/>
    <cellStyle name="ハイパーリンク" xfId="998" builtinId="8" hidden="1"/>
    <cellStyle name="ハイパーリンク" xfId="1000" builtinId="8" hidden="1"/>
    <cellStyle name="ハイパーリンク" xfId="1002" builtinId="8" hidden="1"/>
    <cellStyle name="ハイパーリンク" xfId="1004" builtinId="8" hidden="1"/>
    <cellStyle name="ハイパーリンク" xfId="1006" builtinId="8" hidden="1"/>
    <cellStyle name="ハイパーリンク" xfId="1009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 2" xfId="1013"/>
    <cellStyle name="ハイパーリンク 2 2" xfId="1664"/>
    <cellStyle name="ハイパーリンク 3" xfId="1444"/>
    <cellStyle name="メモ" xfId="77"/>
    <cellStyle name="メモ 10" xfId="1667"/>
    <cellStyle name="メモ 11" xfId="1889"/>
    <cellStyle name="メモ 2" xfId="189"/>
    <cellStyle name="メモ 2 2" xfId="1375"/>
    <cellStyle name="メモ 3" xfId="190"/>
    <cellStyle name="メモ 3 2" xfId="1376"/>
    <cellStyle name="メモ 4" xfId="191"/>
    <cellStyle name="メモ 5" xfId="1211"/>
    <cellStyle name="メモ 5 2" xfId="1507"/>
    <cellStyle name="メモ 5 2 2" xfId="1769"/>
    <cellStyle name="メモ 5 3" xfId="1604"/>
    <cellStyle name="メモ 5 3 2" xfId="1813"/>
    <cellStyle name="メモ 5 4" xfId="1691"/>
    <cellStyle name="メモ 6" xfId="1374"/>
    <cellStyle name="メモ 7" xfId="1447"/>
    <cellStyle name="メモ 7 2" xfId="1737"/>
    <cellStyle name="メモ 8" xfId="1569"/>
    <cellStyle name="メモ 8 2" xfId="1788"/>
    <cellStyle name="メモ 9" xfId="1651"/>
    <cellStyle name="メモ 9 2" xfId="1857"/>
    <cellStyle name="リンク セル" xfId="66" builtinId="24" customBuiltin="1"/>
    <cellStyle name="リンク セル 2" xfId="192"/>
    <cellStyle name="リンク セル 3" xfId="193"/>
    <cellStyle name="リンク セル 4" xfId="194"/>
    <cellStyle name="リンク セル 5" xfId="1377"/>
    <cellStyle name="悪い" xfId="62" builtinId="27" customBuiltin="1"/>
    <cellStyle name="悪い 2" xfId="195"/>
    <cellStyle name="悪い 3" xfId="196"/>
    <cellStyle name="悪い 4" xfId="197"/>
    <cellStyle name="悪い 5" xfId="1378"/>
    <cellStyle name="計算" xfId="65" builtinId="22" customBuiltin="1"/>
    <cellStyle name="計算 2" xfId="198"/>
    <cellStyle name="計算 2 2" xfId="1472"/>
    <cellStyle name="計算 3" xfId="199"/>
    <cellStyle name="計算 3 2" xfId="1473"/>
    <cellStyle name="計算 4" xfId="200"/>
    <cellStyle name="計算 4 2" xfId="1474"/>
    <cellStyle name="計算 5" xfId="1379"/>
    <cellStyle name="警告文" xfId="68" builtinId="11" customBuiltin="1"/>
    <cellStyle name="警告文 2" xfId="201"/>
    <cellStyle name="警告文 3" xfId="202"/>
    <cellStyle name="警告文 4" xfId="203"/>
    <cellStyle name="警告文 5" xfId="1380"/>
    <cellStyle name="桁区切り" xfId="21" builtinId="6"/>
    <cellStyle name="桁区切り 10" xfId="204"/>
    <cellStyle name="桁区切り 11" xfId="205"/>
    <cellStyle name="桁区切り 12" xfId="206"/>
    <cellStyle name="桁区切り 13" xfId="1441"/>
    <cellStyle name="桁区切り 13 2" xfId="1531"/>
    <cellStyle name="桁区切り 13 3" xfId="1735"/>
    <cellStyle name="桁区切り 14" xfId="1469"/>
    <cellStyle name="桁区切り 14 2" xfId="1750"/>
    <cellStyle name="桁区切り 15" xfId="1902"/>
    <cellStyle name="桁区切り 2" xfId="22"/>
    <cellStyle name="桁区切り 2 2" xfId="23"/>
    <cellStyle name="桁区切り 2 3" xfId="207"/>
    <cellStyle name="桁区切り 2 4" xfId="1470"/>
    <cellStyle name="桁区切り 2 5" xfId="1467"/>
    <cellStyle name="桁区切り 3" xfId="54"/>
    <cellStyle name="桁区切り 3 2" xfId="208"/>
    <cellStyle name="桁区切り 3 3" xfId="1414"/>
    <cellStyle name="桁区切り 3 3 2" xfId="1510"/>
    <cellStyle name="桁区切り 4" xfId="209"/>
    <cellStyle name="桁区切り 4 2" xfId="1502"/>
    <cellStyle name="桁区切り 5" xfId="210"/>
    <cellStyle name="桁区切り 5 2" xfId="1381"/>
    <cellStyle name="桁区切り 6" xfId="211"/>
    <cellStyle name="桁区切り 7" xfId="212"/>
    <cellStyle name="桁区切り 8" xfId="213"/>
    <cellStyle name="桁区切り 9" xfId="214"/>
    <cellStyle name="桁区切り 9 2" xfId="1600"/>
    <cellStyle name="見出し 1" xfId="57" builtinId="16" customBuiltin="1"/>
    <cellStyle name="見出し 1 2" xfId="215"/>
    <cellStyle name="見出し 1 3" xfId="216"/>
    <cellStyle name="見出し 1 4" xfId="217"/>
    <cellStyle name="見出し 1 5" xfId="1382"/>
    <cellStyle name="見出し 2" xfId="58" builtinId="17" customBuiltin="1"/>
    <cellStyle name="見出し 2 2" xfId="218"/>
    <cellStyle name="見出し 2 3" xfId="219"/>
    <cellStyle name="見出し 2 4" xfId="220"/>
    <cellStyle name="見出し 2 5" xfId="1383"/>
    <cellStyle name="見出し 3" xfId="59" builtinId="18" customBuiltin="1"/>
    <cellStyle name="見出し 3 2" xfId="221"/>
    <cellStyle name="見出し 3 3" xfId="222"/>
    <cellStyle name="見出し 3 4" xfId="223"/>
    <cellStyle name="見出し 3 5" xfId="1384"/>
    <cellStyle name="見出し 4" xfId="60" builtinId="19" customBuiltin="1"/>
    <cellStyle name="見出し 4 2" xfId="224"/>
    <cellStyle name="見出し 4 3" xfId="225"/>
    <cellStyle name="見出し 4 4" xfId="226"/>
    <cellStyle name="見出し 4 5" xfId="1385"/>
    <cellStyle name="集計" xfId="24"/>
    <cellStyle name="集計 2" xfId="55"/>
    <cellStyle name="集計 2 2" xfId="1415"/>
    <cellStyle name="集計 2 2 2" xfId="1509"/>
    <cellStyle name="集計 2 2 3" xfId="1718"/>
    <cellStyle name="集計 2 3" xfId="1475"/>
    <cellStyle name="集計 3" xfId="227"/>
    <cellStyle name="集計 3 2" xfId="1476"/>
    <cellStyle name="集計 4" xfId="228"/>
    <cellStyle name="集計 4 2" xfId="1477"/>
    <cellStyle name="集計 5" xfId="1448"/>
    <cellStyle name="集計 5 2" xfId="1530"/>
    <cellStyle name="出力" xfId="64" builtinId="21" customBuiltin="1"/>
    <cellStyle name="出力 2" xfId="229"/>
    <cellStyle name="出力 2 2" xfId="1478"/>
    <cellStyle name="出力 3" xfId="230"/>
    <cellStyle name="出力 3 2" xfId="1479"/>
    <cellStyle name="出力 4" xfId="231"/>
    <cellStyle name="出力 4 2" xfId="1480"/>
    <cellStyle name="出力 5" xfId="1386"/>
    <cellStyle name="説明文" xfId="69" builtinId="53" customBuiltin="1"/>
    <cellStyle name="説明文 2" xfId="232"/>
    <cellStyle name="説明文 3" xfId="233"/>
    <cellStyle name="説明文 4" xfId="234"/>
    <cellStyle name="説明文 5" xfId="1387"/>
    <cellStyle name="通貨 2" xfId="235"/>
    <cellStyle name="通貨 2 2" xfId="1416"/>
    <cellStyle name="通貨 2 2 2" xfId="1719"/>
    <cellStyle name="通貨 2 3" xfId="1481"/>
    <cellStyle name="通貨 2 3 2" xfId="1751"/>
    <cellStyle name="通貨 2 4" xfId="1548"/>
    <cellStyle name="通貨 2 4 2" xfId="1772"/>
    <cellStyle name="通貨 2 5" xfId="1605"/>
    <cellStyle name="通貨 2 5 2" xfId="1814"/>
    <cellStyle name="通貨 2 6" xfId="1635"/>
    <cellStyle name="通貨 2 6 2" xfId="1841"/>
    <cellStyle name="通貨 2 7" xfId="1873"/>
    <cellStyle name="通貨 3" xfId="236"/>
    <cellStyle name="通貨 3 2" xfId="1417"/>
    <cellStyle name="通貨 3 2 2" xfId="1720"/>
    <cellStyle name="通貨 3 3" xfId="1482"/>
    <cellStyle name="通貨 3 3 2" xfId="1752"/>
    <cellStyle name="通貨 3 4" xfId="1549"/>
    <cellStyle name="通貨 3 4 2" xfId="1773"/>
    <cellStyle name="通貨 3 5" xfId="1606"/>
    <cellStyle name="通貨 3 5 2" xfId="1815"/>
    <cellStyle name="通貨 3 6" xfId="1636"/>
    <cellStyle name="通貨 3 6 2" xfId="1842"/>
    <cellStyle name="通貨 3 7" xfId="1874"/>
    <cellStyle name="入力" xfId="63" builtinId="20" customBuiltin="1"/>
    <cellStyle name="入力 2" xfId="237"/>
    <cellStyle name="入力 2 2" xfId="1483"/>
    <cellStyle name="入力 3" xfId="238"/>
    <cellStyle name="入力 3 2" xfId="1484"/>
    <cellStyle name="入力 4" xfId="239"/>
    <cellStyle name="入力 4 2" xfId="1485"/>
    <cellStyle name="入力 5" xfId="1388"/>
    <cellStyle name="標準" xfId="0" builtinId="0"/>
    <cellStyle name="標準 10" xfId="240"/>
    <cellStyle name="標準 10 2" xfId="1212"/>
    <cellStyle name="標準 10 2 2" xfId="1586"/>
    <cellStyle name="標準 10 2 2 2" xfId="1801"/>
    <cellStyle name="標準 10 2 3" xfId="1607"/>
    <cellStyle name="標準 10 2 3 2" xfId="1816"/>
    <cellStyle name="標準 10 2 4" xfId="1692"/>
    <cellStyle name="標準 10 3" xfId="1418"/>
    <cellStyle name="標準 10 4" xfId="1668"/>
    <cellStyle name="標準 11" xfId="241"/>
    <cellStyle name="標準 11 2" xfId="1213"/>
    <cellStyle name="標準 11 2 2" xfId="1587"/>
    <cellStyle name="標準 11 2 2 2" xfId="1802"/>
    <cellStyle name="標準 11 2 3" xfId="1608"/>
    <cellStyle name="標準 11 2 3 2" xfId="1817"/>
    <cellStyle name="標準 11 2 4" xfId="1693"/>
    <cellStyle name="標準 11 3" xfId="1419"/>
    <cellStyle name="標準 11 4" xfId="1669"/>
    <cellStyle name="標準 12" xfId="242"/>
    <cellStyle name="標準 12 2" xfId="1599"/>
    <cellStyle name="標準 13" xfId="243"/>
    <cellStyle name="標準 14" xfId="244"/>
    <cellStyle name="標準 14 2" xfId="1214"/>
    <cellStyle name="標準 14 2 2" xfId="1694"/>
    <cellStyle name="標準 14 3" xfId="1420"/>
    <cellStyle name="標準 14 3 2" xfId="1721"/>
    <cellStyle name="標準 14 4" xfId="1486"/>
    <cellStyle name="標準 14 4 2" xfId="1753"/>
    <cellStyle name="標準 14 5" xfId="1550"/>
    <cellStyle name="標準 14 5 2" xfId="1774"/>
    <cellStyle name="標準 14 6" xfId="1618"/>
    <cellStyle name="標準 14 6 2" xfId="1825"/>
    <cellStyle name="標準 14 7" xfId="1637"/>
    <cellStyle name="標準 14 7 2" xfId="1843"/>
    <cellStyle name="標準 14 8" xfId="1670"/>
    <cellStyle name="標準 14 9" xfId="1875"/>
    <cellStyle name="標準 15" xfId="245"/>
    <cellStyle name="標準 16" xfId="246"/>
    <cellStyle name="標準 17" xfId="247"/>
    <cellStyle name="標準 17 2" xfId="1215"/>
    <cellStyle name="標準 17 2 2" xfId="1695"/>
    <cellStyle name="標準 17 3" xfId="1429"/>
    <cellStyle name="標準 17 3 2" xfId="1723"/>
    <cellStyle name="標準 17 4" xfId="1488"/>
    <cellStyle name="標準 17 4 2" xfId="1755"/>
    <cellStyle name="標準 17 5" xfId="1552"/>
    <cellStyle name="標準 17 5 2" xfId="1776"/>
    <cellStyle name="標準 17 6" xfId="1620"/>
    <cellStyle name="標準 17 6 2" xfId="1827"/>
    <cellStyle name="標準 17 7" xfId="1639"/>
    <cellStyle name="標準 17 7 2" xfId="1845"/>
    <cellStyle name="標準 17 8" xfId="1671"/>
    <cellStyle name="標準 17 9" xfId="1877"/>
    <cellStyle name="標準 18" xfId="248"/>
    <cellStyle name="標準 18 2" xfId="1216"/>
    <cellStyle name="標準 18 2 2" xfId="1696"/>
    <cellStyle name="標準 18 3" xfId="1430"/>
    <cellStyle name="標準 18 3 2" xfId="1724"/>
    <cellStyle name="標準 18 4" xfId="1489"/>
    <cellStyle name="標準 18 4 2" xfId="1756"/>
    <cellStyle name="標準 18 5" xfId="1553"/>
    <cellStyle name="標準 18 5 2" xfId="1777"/>
    <cellStyle name="標準 18 6" xfId="1621"/>
    <cellStyle name="標準 18 6 2" xfId="1828"/>
    <cellStyle name="標準 18 7" xfId="1640"/>
    <cellStyle name="標準 18 7 2" xfId="1846"/>
    <cellStyle name="標準 18 8" xfId="1672"/>
    <cellStyle name="標準 18 9" xfId="1878"/>
    <cellStyle name="標準 19" xfId="249"/>
    <cellStyle name="標準 19 2" xfId="1217"/>
    <cellStyle name="標準 19 2 2" xfId="1697"/>
    <cellStyle name="標準 19 3" xfId="1431"/>
    <cellStyle name="標準 19 3 2" xfId="1725"/>
    <cellStyle name="標準 19 4" xfId="1490"/>
    <cellStyle name="標準 19 4 2" xfId="1757"/>
    <cellStyle name="標準 19 5" xfId="1554"/>
    <cellStyle name="標準 19 5 2" xfId="1778"/>
    <cellStyle name="標準 19 6" xfId="1622"/>
    <cellStyle name="標準 19 6 2" xfId="1829"/>
    <cellStyle name="標準 19 7" xfId="1641"/>
    <cellStyle name="標準 19 7 2" xfId="1847"/>
    <cellStyle name="標準 19 8" xfId="1673"/>
    <cellStyle name="標準 19 9" xfId="1879"/>
    <cellStyle name="標準 2" xfId="25"/>
    <cellStyle name="標準 2 10" xfId="250"/>
    <cellStyle name="標準 2 11" xfId="251"/>
    <cellStyle name="標準 2 12" xfId="252"/>
    <cellStyle name="標準 2 13" xfId="253"/>
    <cellStyle name="標準 2 14" xfId="254"/>
    <cellStyle name="標準 2 15" xfId="255"/>
    <cellStyle name="標準 2 16" xfId="256"/>
    <cellStyle name="標準 2 17" xfId="257"/>
    <cellStyle name="標準 2 18" xfId="258"/>
    <cellStyle name="標準 2 19" xfId="259"/>
    <cellStyle name="標準 2 2" xfId="26"/>
    <cellStyle name="標準 2 2 2" xfId="260"/>
    <cellStyle name="標準 2 2 3" xfId="1390"/>
    <cellStyle name="標準 2 20" xfId="261"/>
    <cellStyle name="標準 2 20 2" xfId="1442"/>
    <cellStyle name="標準 2 20 2 2" xfId="1588"/>
    <cellStyle name="標準 2 21" xfId="1012"/>
    <cellStyle name="標準 2 21 2" xfId="1503"/>
    <cellStyle name="標準 2 22" xfId="1389"/>
    <cellStyle name="標準 2 22 2" xfId="1504"/>
    <cellStyle name="標準 2 22 3" xfId="1597"/>
    <cellStyle name="標準 2 23" xfId="1393"/>
    <cellStyle name="標準 2 23 2" xfId="1529"/>
    <cellStyle name="標準 2 23 3" xfId="1717"/>
    <cellStyle name="標準 2 24" xfId="1394"/>
    <cellStyle name="標準 2 25" xfId="1870"/>
    <cellStyle name="標準 2 3" xfId="262"/>
    <cellStyle name="標準 2 4" xfId="263"/>
    <cellStyle name="標準 2 4 2" xfId="264"/>
    <cellStyle name="標準 2 5" xfId="265"/>
    <cellStyle name="標準 2 5 2" xfId="266"/>
    <cellStyle name="標準 2 6" xfId="267"/>
    <cellStyle name="標準 2 6 2" xfId="268"/>
    <cellStyle name="標準 2 7" xfId="269"/>
    <cellStyle name="標準 2 8" xfId="270"/>
    <cellStyle name="標準 2 9" xfId="271"/>
    <cellStyle name="標準 2_Sheet4" xfId="27"/>
    <cellStyle name="標準 20" xfId="272"/>
    <cellStyle name="標準 20 2" xfId="1218"/>
    <cellStyle name="標準 20 2 2" xfId="1698"/>
    <cellStyle name="標準 20 3" xfId="1432"/>
    <cellStyle name="標準 20 3 2" xfId="1726"/>
    <cellStyle name="標準 20 4" xfId="1491"/>
    <cellStyle name="標準 20 4 2" xfId="1758"/>
    <cellStyle name="標準 20 5" xfId="1555"/>
    <cellStyle name="標準 20 5 2" xfId="1779"/>
    <cellStyle name="標準 20 6" xfId="1623"/>
    <cellStyle name="標準 20 6 2" xfId="1830"/>
    <cellStyle name="標準 20 7" xfId="1642"/>
    <cellStyle name="標準 20 7 2" xfId="1848"/>
    <cellStyle name="標準 20 8" xfId="1674"/>
    <cellStyle name="標準 20 9" xfId="1880"/>
    <cellStyle name="標準 21" xfId="273"/>
    <cellStyle name="標準 21 2" xfId="1219"/>
    <cellStyle name="標準 21 2 2" xfId="1699"/>
    <cellStyle name="標準 21 3" xfId="1433"/>
    <cellStyle name="標準 21 3 2" xfId="1727"/>
    <cellStyle name="標準 21 4" xfId="1492"/>
    <cellStyle name="標準 21 4 2" xfId="1759"/>
    <cellStyle name="標準 21 5" xfId="1556"/>
    <cellStyle name="標準 21 5 2" xfId="1780"/>
    <cellStyle name="標準 21 6" xfId="1624"/>
    <cellStyle name="標準 21 6 2" xfId="1831"/>
    <cellStyle name="標準 21 7" xfId="1643"/>
    <cellStyle name="標準 21 7 2" xfId="1849"/>
    <cellStyle name="標準 21 8" xfId="1675"/>
    <cellStyle name="標準 21 9" xfId="1881"/>
    <cellStyle name="標準 22" xfId="274"/>
    <cellStyle name="標準 22 2" xfId="1220"/>
    <cellStyle name="標準 22 2 2" xfId="1700"/>
    <cellStyle name="標準 22 3" xfId="1434"/>
    <cellStyle name="標準 22 3 2" xfId="1728"/>
    <cellStyle name="標準 22 4" xfId="1493"/>
    <cellStyle name="標準 22 4 2" xfId="1760"/>
    <cellStyle name="標準 22 5" xfId="1557"/>
    <cellStyle name="標準 22 5 2" xfId="1781"/>
    <cellStyle name="標準 22 6" xfId="1625"/>
    <cellStyle name="標準 22 6 2" xfId="1832"/>
    <cellStyle name="標準 22 7" xfId="1644"/>
    <cellStyle name="標準 22 7 2" xfId="1850"/>
    <cellStyle name="標準 22 8" xfId="1676"/>
    <cellStyle name="標準 22 9" xfId="1882"/>
    <cellStyle name="標準 23" xfId="275"/>
    <cellStyle name="標準 23 2" xfId="1221"/>
    <cellStyle name="標準 23 2 2" xfId="1701"/>
    <cellStyle name="標準 23 3" xfId="1435"/>
    <cellStyle name="標準 23 3 2" xfId="1729"/>
    <cellStyle name="標準 23 4" xfId="1494"/>
    <cellStyle name="標準 23 4 2" xfId="1761"/>
    <cellStyle name="標準 23 5" xfId="1558"/>
    <cellStyle name="標準 23 5 2" xfId="1782"/>
    <cellStyle name="標準 23 6" xfId="1626"/>
    <cellStyle name="標準 23 6 2" xfId="1833"/>
    <cellStyle name="標準 23 7" xfId="1645"/>
    <cellStyle name="標準 23 7 2" xfId="1851"/>
    <cellStyle name="標準 23 8" xfId="1677"/>
    <cellStyle name="標準 23 9" xfId="1883"/>
    <cellStyle name="標準 24" xfId="276"/>
    <cellStyle name="標準 24 2" xfId="1222"/>
    <cellStyle name="標準 24 2 2" xfId="1702"/>
    <cellStyle name="標準 24 3" xfId="1436"/>
    <cellStyle name="標準 24 3 2" xfId="1730"/>
    <cellStyle name="標準 24 4" xfId="1495"/>
    <cellStyle name="標準 24 4 2" xfId="1762"/>
    <cellStyle name="標準 24 5" xfId="1559"/>
    <cellStyle name="標準 24 5 2" xfId="1783"/>
    <cellStyle name="標準 24 6" xfId="1627"/>
    <cellStyle name="標準 24 6 2" xfId="1834"/>
    <cellStyle name="標準 24 7" xfId="1646"/>
    <cellStyle name="標準 24 7 2" xfId="1852"/>
    <cellStyle name="標準 24 8" xfId="1678"/>
    <cellStyle name="標準 24 9" xfId="1884"/>
    <cellStyle name="標準 25" xfId="277"/>
    <cellStyle name="標準 25 2" xfId="1223"/>
    <cellStyle name="標準 25 2 2" xfId="1703"/>
    <cellStyle name="標準 25 3" xfId="1437"/>
    <cellStyle name="標準 25 3 2" xfId="1731"/>
    <cellStyle name="標準 25 4" xfId="1496"/>
    <cellStyle name="標準 25 4 2" xfId="1763"/>
    <cellStyle name="標準 25 5" xfId="1560"/>
    <cellStyle name="標準 25 5 2" xfId="1784"/>
    <cellStyle name="標準 25 6" xfId="1628"/>
    <cellStyle name="標準 25 6 2" xfId="1835"/>
    <cellStyle name="標準 25 7" xfId="1647"/>
    <cellStyle name="標準 25 7 2" xfId="1853"/>
    <cellStyle name="標準 25 8" xfId="1679"/>
    <cellStyle name="標準 25 9" xfId="1885"/>
    <cellStyle name="標準 26" xfId="278"/>
    <cellStyle name="標準 26 2" xfId="1224"/>
    <cellStyle name="標準 26 2 2" xfId="1704"/>
    <cellStyle name="標準 26 3" xfId="1438"/>
    <cellStyle name="標準 26 3 2" xfId="1732"/>
    <cellStyle name="標準 26 4" xfId="1497"/>
    <cellStyle name="標準 26 4 2" xfId="1764"/>
    <cellStyle name="標準 26 5" xfId="1561"/>
    <cellStyle name="標準 26 5 2" xfId="1785"/>
    <cellStyle name="標準 26 6" xfId="1629"/>
    <cellStyle name="標準 26 6 2" xfId="1836"/>
    <cellStyle name="標準 26 7" xfId="1648"/>
    <cellStyle name="標準 26 7 2" xfId="1854"/>
    <cellStyle name="標準 26 8" xfId="1680"/>
    <cellStyle name="標準 26 9" xfId="1886"/>
    <cellStyle name="標準 27" xfId="279"/>
    <cellStyle name="標準 27 2" xfId="1225"/>
    <cellStyle name="標準 27 2 2" xfId="1705"/>
    <cellStyle name="標準 27 3" xfId="1439"/>
    <cellStyle name="標準 27 3 2" xfId="1733"/>
    <cellStyle name="標準 27 4" xfId="1498"/>
    <cellStyle name="標準 27 4 2" xfId="1765"/>
    <cellStyle name="標準 27 5" xfId="1562"/>
    <cellStyle name="標準 27 5 2" xfId="1786"/>
    <cellStyle name="標準 27 6" xfId="1630"/>
    <cellStyle name="標準 27 6 2" xfId="1837"/>
    <cellStyle name="標準 27 7" xfId="1649"/>
    <cellStyle name="標準 27 7 2" xfId="1855"/>
    <cellStyle name="標準 27 8" xfId="1681"/>
    <cellStyle name="標準 27 9" xfId="1887"/>
    <cellStyle name="標準 28" xfId="280"/>
    <cellStyle name="標準 28 2" xfId="1226"/>
    <cellStyle name="標準 28 2 2" xfId="1706"/>
    <cellStyle name="標準 28 3" xfId="1440"/>
    <cellStyle name="標準 28 3 2" xfId="1734"/>
    <cellStyle name="標準 28 4" xfId="1499"/>
    <cellStyle name="標準 28 4 2" xfId="1766"/>
    <cellStyle name="標準 28 5" xfId="1563"/>
    <cellStyle name="標準 28 5 2" xfId="1787"/>
    <cellStyle name="標準 28 6" xfId="1631"/>
    <cellStyle name="標準 28 6 2" xfId="1838"/>
    <cellStyle name="標準 28 7" xfId="1650"/>
    <cellStyle name="標準 28 7 2" xfId="1856"/>
    <cellStyle name="標準 28 8" xfId="1682"/>
    <cellStyle name="標準 28 9" xfId="1888"/>
    <cellStyle name="標準 29" xfId="281"/>
    <cellStyle name="標準 29 2" xfId="1227"/>
    <cellStyle name="標準 29 2 2" xfId="1707"/>
    <cellStyle name="標準 29 3" xfId="1428"/>
    <cellStyle name="標準 29 3 2" xfId="1722"/>
    <cellStyle name="標準 29 4" xfId="1487"/>
    <cellStyle name="標準 29 4 2" xfId="1754"/>
    <cellStyle name="標準 29 5" xfId="1551"/>
    <cellStyle name="標準 29 5 2" xfId="1775"/>
    <cellStyle name="標準 29 6" xfId="1619"/>
    <cellStyle name="標準 29 6 2" xfId="1826"/>
    <cellStyle name="標準 29 7" xfId="1638"/>
    <cellStyle name="標準 29 7 2" xfId="1844"/>
    <cellStyle name="標準 29 8" xfId="1683"/>
    <cellStyle name="標準 29 9" xfId="1876"/>
    <cellStyle name="標準 3" xfId="28"/>
    <cellStyle name="標準 3 2" xfId="29"/>
    <cellStyle name="標準 3 2 2" xfId="1422"/>
    <cellStyle name="標準 3 2 2 2" xfId="1527"/>
    <cellStyle name="標準 3 3" xfId="282"/>
    <cellStyle name="標準 3 4" xfId="283"/>
    <cellStyle name="標準 3 4 2" xfId="1228"/>
    <cellStyle name="標準 3 4 2 2" xfId="1589"/>
    <cellStyle name="標準 3 4 2 2 2" xfId="1803"/>
    <cellStyle name="標準 3 4 2 3" xfId="1609"/>
    <cellStyle name="標準 3 4 2 3 2" xfId="1818"/>
    <cellStyle name="標準 3 4 2 4" xfId="1708"/>
    <cellStyle name="標準 3 4 3" xfId="1443"/>
    <cellStyle name="標準 3 4 4" xfId="1684"/>
    <cellStyle name="標準 3 5" xfId="1392"/>
    <cellStyle name="標準 3 5 2" xfId="1528"/>
    <cellStyle name="標準 3 5 3" xfId="1716"/>
    <cellStyle name="標準 3 6" xfId="1421"/>
    <cellStyle name="標準 3_オフィスコム　予実" xfId="284"/>
    <cellStyle name="標準 30" xfId="285"/>
    <cellStyle name="標準 31" xfId="935"/>
    <cellStyle name="標準 31 2" xfId="1231"/>
    <cellStyle name="標準 31 2 2" xfId="1711"/>
    <cellStyle name="標準 31 3" xfId="1593"/>
    <cellStyle name="標準 31 3 2" xfId="1806"/>
    <cellStyle name="標準 31 4" xfId="1612"/>
    <cellStyle name="標準 31 4 2" xfId="1821"/>
    <cellStyle name="標準 31 5" xfId="1687"/>
    <cellStyle name="標準 32" xfId="1008"/>
    <cellStyle name="標準 32 2" xfId="1232"/>
    <cellStyle name="標準 32 2 2" xfId="1712"/>
    <cellStyle name="標準 32 3" xfId="1594"/>
    <cellStyle name="標準 32 3 2" xfId="1807"/>
    <cellStyle name="標準 32 4" xfId="1613"/>
    <cellStyle name="標準 32 4 2" xfId="1822"/>
    <cellStyle name="標準 32 5" xfId="1688"/>
    <cellStyle name="標準 33" xfId="1011"/>
    <cellStyle name="標準 34" xfId="1233"/>
    <cellStyle name="標準 34 2" xfId="1595"/>
    <cellStyle name="標準 34 2 2" xfId="1808"/>
    <cellStyle name="標準 34 3" xfId="1616"/>
    <cellStyle name="標準 34 3 2" xfId="1823"/>
    <cellStyle name="標準 34 4" xfId="1713"/>
    <cellStyle name="標準 35" xfId="1234"/>
    <cellStyle name="標準 35 2" xfId="1596"/>
    <cellStyle name="標準 35 2 2" xfId="1809"/>
    <cellStyle name="標準 35 3" xfId="1617"/>
    <cellStyle name="標準 35 3 2" xfId="1824"/>
    <cellStyle name="標準 35 4" xfId="1714"/>
    <cellStyle name="標準 36" xfId="1356"/>
    <cellStyle name="標準 36 2" xfId="1568"/>
    <cellStyle name="標準 36 3" xfId="1715"/>
    <cellStyle name="標準 37" xfId="1357"/>
    <cellStyle name="標準 37 2" xfId="1598"/>
    <cellStyle name="標準 37 2 2" xfId="1810"/>
    <cellStyle name="標準 37 3" xfId="1632"/>
    <cellStyle name="標準 37 3 2" xfId="1839"/>
    <cellStyle name="標準 38" xfId="1445"/>
    <cellStyle name="標準 38 2" xfId="1736"/>
    <cellStyle name="標準 39" xfId="1505"/>
    <cellStyle name="標準 39 2" xfId="1768"/>
    <cellStyle name="標準 4" xfId="32"/>
    <cellStyle name="標準 4 2" xfId="286"/>
    <cellStyle name="標準 4 2 2" xfId="1501"/>
    <cellStyle name="標準 4 3" xfId="1209"/>
    <cellStyle name="標準 4 3 2" xfId="1689"/>
    <cellStyle name="標準 4 4" xfId="1526"/>
    <cellStyle name="標準 4 4 2" xfId="1771"/>
    <cellStyle name="標準 4 5" xfId="1602"/>
    <cellStyle name="標準 4 5 2" xfId="1811"/>
    <cellStyle name="標準 4 6" xfId="1665"/>
    <cellStyle name="標準 40" xfId="1547"/>
    <cellStyle name="標準 41" xfId="1601"/>
    <cellStyle name="標準 42" xfId="1615"/>
    <cellStyle name="標準 43" xfId="1614"/>
    <cellStyle name="標準 44" xfId="1633"/>
    <cellStyle name="標準 45" xfId="1634"/>
    <cellStyle name="標準 45 2" xfId="1840"/>
    <cellStyle name="標準 46" xfId="1871"/>
    <cellStyle name="標準 47" xfId="1872"/>
    <cellStyle name="標準 5" xfId="33"/>
    <cellStyle name="標準 5 2" xfId="287"/>
    <cellStyle name="標準 6" xfId="34"/>
    <cellStyle name="標準 6 2" xfId="288"/>
    <cellStyle name="標準 6 2 2" xfId="1424"/>
    <cellStyle name="標準 6 2 2 2" xfId="1590"/>
    <cellStyle name="標準 6 3" xfId="289"/>
    <cellStyle name="標準 6 4" xfId="1423"/>
    <cellStyle name="標準 6 4 2" xfId="1525"/>
    <cellStyle name="標準 7" xfId="76"/>
    <cellStyle name="標準 7 2" xfId="1210"/>
    <cellStyle name="標準 7 2 2" xfId="1508"/>
    <cellStyle name="標準 7 2 2 2" xfId="1770"/>
    <cellStyle name="標準 7 2 3" xfId="1603"/>
    <cellStyle name="標準 7 2 3 2" xfId="1812"/>
    <cellStyle name="標準 7 2 4" xfId="1690"/>
    <cellStyle name="標準 7 3" xfId="1425"/>
    <cellStyle name="標準 7 4" xfId="1666"/>
    <cellStyle name="標準 8" xfId="290"/>
    <cellStyle name="標準 8 2" xfId="1229"/>
    <cellStyle name="標準 8 2 2" xfId="1591"/>
    <cellStyle name="標準 8 2 2 2" xfId="1804"/>
    <cellStyle name="標準 8 2 3" xfId="1610"/>
    <cellStyle name="標準 8 2 3 2" xfId="1819"/>
    <cellStyle name="標準 8 2 4" xfId="1709"/>
    <cellStyle name="標準 8 3" xfId="1426"/>
    <cellStyle name="標準 8 4" xfId="1685"/>
    <cellStyle name="標準 9" xfId="291"/>
    <cellStyle name="標準 9 2" xfId="1230"/>
    <cellStyle name="標準 9 2 2" xfId="1592"/>
    <cellStyle name="標準 9 2 2 2" xfId="1805"/>
    <cellStyle name="標準 9 2 3" xfId="1611"/>
    <cellStyle name="標準 9 2 3 2" xfId="1820"/>
    <cellStyle name="標準 9 2 4" xfId="1710"/>
    <cellStyle name="標準 9 3" xfId="1427"/>
    <cellStyle name="標準 9 4" xfId="1686"/>
    <cellStyle name="表示済みのハイパーリンク" xfId="31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7" builtinId="9" hidden="1"/>
    <cellStyle name="表示済みのハイパーリンク" xfId="939" builtinId="9" hidden="1"/>
    <cellStyle name="表示済みのハイパーリンク" xfId="941" builtinId="9" hidden="1"/>
    <cellStyle name="表示済みのハイパーリンク" xfId="943" builtinId="9" hidden="1"/>
    <cellStyle name="表示済みのハイパーリンク" xfId="945" builtinId="9" hidden="1"/>
    <cellStyle name="表示済みのハイパーリンク" xfId="947" builtinId="9" hidden="1"/>
    <cellStyle name="表示済みのハイパーリンク" xfId="949" builtinId="9" hidden="1"/>
    <cellStyle name="表示済みのハイパーリンク" xfId="951" builtinId="9" hidden="1"/>
    <cellStyle name="表示済みのハイパーリンク" xfId="953" builtinId="9" hidden="1"/>
    <cellStyle name="表示済みのハイパーリンク" xfId="955" builtinId="9" hidden="1"/>
    <cellStyle name="表示済みのハイパーリンク" xfId="957" builtinId="9" hidden="1"/>
    <cellStyle name="表示済みのハイパーリンク" xfId="959" builtinId="9" hidden="1"/>
    <cellStyle name="表示済みのハイパーリンク" xfId="961" builtinId="9" hidden="1"/>
    <cellStyle name="表示済みのハイパーリンク" xfId="963" builtinId="9" hidden="1"/>
    <cellStyle name="表示済みのハイパーリンク" xfId="965" builtinId="9" hidden="1"/>
    <cellStyle name="表示済みのハイパーリンク" xfId="967" builtinId="9" hidden="1"/>
    <cellStyle name="表示済みのハイパーリンク" xfId="969" builtinId="9" hidden="1"/>
    <cellStyle name="表示済みのハイパーリンク" xfId="971" builtinId="9" hidden="1"/>
    <cellStyle name="表示済みのハイパーリンク" xfId="973" builtinId="9" hidden="1"/>
    <cellStyle name="表示済みのハイパーリンク" xfId="975" builtinId="9" hidden="1"/>
    <cellStyle name="表示済みのハイパーリンク" xfId="977" builtinId="9" hidden="1"/>
    <cellStyle name="表示済みのハイパーリンク" xfId="979" builtinId="9" hidden="1"/>
    <cellStyle name="表示済みのハイパーリンク" xfId="981" builtinId="9" hidden="1"/>
    <cellStyle name="表示済みのハイパーリンク" xfId="983" builtinId="9" hidden="1"/>
    <cellStyle name="表示済みのハイパーリンク" xfId="985" builtinId="9" hidden="1"/>
    <cellStyle name="表示済みのハイパーリンク" xfId="987" builtinId="9" hidden="1"/>
    <cellStyle name="表示済みのハイパーリンク" xfId="989" builtinId="9" hidden="1"/>
    <cellStyle name="表示済みのハイパーリンク" xfId="991" builtinId="9" hidden="1"/>
    <cellStyle name="表示済みのハイパーリンク" xfId="993" builtinId="9" hidden="1"/>
    <cellStyle name="表示済みのハイパーリンク" xfId="995" builtinId="9" hidden="1"/>
    <cellStyle name="表示済みのハイパーリンク" xfId="997" builtinId="9" hidden="1"/>
    <cellStyle name="表示済みのハイパーリンク" xfId="999" builtinId="9" hidden="1"/>
    <cellStyle name="表示済みのハイパーリンク" xfId="1001" builtinId="9" hidden="1"/>
    <cellStyle name="表示済みのハイパーリンク" xfId="1003" builtinId="9" hidden="1"/>
    <cellStyle name="表示済みのハイパーリンク" xfId="1005" builtinId="9" hidden="1"/>
    <cellStyle name="表示済みのハイパーリンク" xfId="1007" builtinId="9" hidden="1"/>
    <cellStyle name="表示済みのハイパーリンク" xfId="1010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35" builtinId="9" hidden="1"/>
    <cellStyle name="表示済みのハイパーリンク" xfId="1236" builtinId="9" hidden="1"/>
    <cellStyle name="表示済みのハイパーリンク" xfId="1237" builtinId="9" hidden="1"/>
    <cellStyle name="表示済みのハイパーリンク" xfId="1238" builtinId="9" hidden="1"/>
    <cellStyle name="表示済みのハイパーリンク" xfId="1239" builtinId="9" hidden="1"/>
    <cellStyle name="表示済みのハイパーリンク" xfId="1240" builtinId="9" hidden="1"/>
    <cellStyle name="表示済みのハイパーリンク" xfId="1241" builtinId="9" hidden="1"/>
    <cellStyle name="表示済みのハイパーリンク" xfId="1242" builtinId="9" hidden="1"/>
    <cellStyle name="表示済みのハイパーリンク" xfId="1243" builtinId="9" hidden="1"/>
    <cellStyle name="表示済みのハイパーリンク" xfId="1244" builtinId="9" hidden="1"/>
    <cellStyle name="表示済みのハイパーリンク" xfId="1245" builtinId="9" hidden="1"/>
    <cellStyle name="表示済みのハイパーリンク" xfId="1246" builtinId="9" hidden="1"/>
    <cellStyle name="表示済みのハイパーリンク" xfId="1247" builtinId="9" hidden="1"/>
    <cellStyle name="表示済みのハイパーリンク" xfId="1248" builtinId="9" hidden="1"/>
    <cellStyle name="表示済みのハイパーリンク" xfId="1249" builtinId="9" hidden="1"/>
    <cellStyle name="表示済みのハイパーリンク" xfId="1250" builtinId="9" hidden="1"/>
    <cellStyle name="表示済みのハイパーリンク" xfId="1251" builtinId="9" hidden="1"/>
    <cellStyle name="表示済みのハイパーリンク" xfId="1252" builtinId="9" hidden="1"/>
    <cellStyle name="表示済みのハイパーリンク" xfId="1253" builtinId="9" hidden="1"/>
    <cellStyle name="表示済みのハイパーリンク" xfId="1254" builtinId="9" hidden="1"/>
    <cellStyle name="表示済みのハイパーリンク" xfId="1255" builtinId="9" hidden="1"/>
    <cellStyle name="表示済みのハイパーリンク" xfId="1256" builtinId="9" hidden="1"/>
    <cellStyle name="表示済みのハイパーリンク" xfId="1257" builtinId="9" hidden="1"/>
    <cellStyle name="表示済みのハイパーリンク" xfId="1258" builtinId="9" hidden="1"/>
    <cellStyle name="表示済みのハイパーリンク" xfId="1259" builtinId="9" hidden="1"/>
    <cellStyle name="表示済みのハイパーリンク" xfId="1260" builtinId="9" hidden="1"/>
    <cellStyle name="表示済みのハイパーリンク" xfId="1261" builtinId="9" hidden="1"/>
    <cellStyle name="表示済みのハイパーリンク" xfId="1262" builtinId="9" hidden="1"/>
    <cellStyle name="表示済みのハイパーリンク" xfId="1263" builtinId="9" hidden="1"/>
    <cellStyle name="表示済みのハイパーリンク" xfId="1264" builtinId="9" hidden="1"/>
    <cellStyle name="表示済みのハイパーリンク" xfId="1265" builtinId="9" hidden="1"/>
    <cellStyle name="表示済みのハイパーリンク" xfId="1266" builtinId="9" hidden="1"/>
    <cellStyle name="表示済みのハイパーリンク" xfId="1267" builtinId="9" hidden="1"/>
    <cellStyle name="表示済みのハイパーリンク" xfId="1268" builtinId="9" hidden="1"/>
    <cellStyle name="表示済みのハイパーリンク" xfId="1269" builtinId="9" hidden="1"/>
    <cellStyle name="表示済みのハイパーリンク" xfId="1270" builtinId="9" hidden="1"/>
    <cellStyle name="表示済みのハイパーリンク" xfId="1271" builtinId="9" hidden="1"/>
    <cellStyle name="表示済みのハイパーリンク" xfId="1272" builtinId="9" hidden="1"/>
    <cellStyle name="表示済みのハイパーリンク" xfId="1273" builtinId="9" hidden="1"/>
    <cellStyle name="表示済みのハイパーリンク" xfId="1274" builtinId="9" hidden="1"/>
    <cellStyle name="表示済みのハイパーリンク" xfId="1275" builtinId="9" hidden="1"/>
    <cellStyle name="表示済みのハイパーリンク" xfId="1276" builtinId="9" hidden="1"/>
    <cellStyle name="表示済みのハイパーリンク" xfId="1277" builtinId="9" hidden="1"/>
    <cellStyle name="表示済みのハイパーリンク" xfId="1278" builtinId="9" hidden="1"/>
    <cellStyle name="表示済みのハイパーリンク" xfId="1279" builtinId="9" hidden="1"/>
    <cellStyle name="表示済みのハイパーリンク" xfId="1280" builtinId="9" hidden="1"/>
    <cellStyle name="表示済みのハイパーリンク" xfId="1281" builtinId="9" hidden="1"/>
    <cellStyle name="表示済みのハイパーリンク" xfId="1282" builtinId="9" hidden="1"/>
    <cellStyle name="表示済みのハイパーリンク" xfId="1283" builtinId="9" hidden="1"/>
    <cellStyle name="表示済みのハイパーリンク" xfId="1284" builtinId="9" hidden="1"/>
    <cellStyle name="表示済みのハイパーリンク" xfId="1285" builtinId="9" hidden="1"/>
    <cellStyle name="表示済みのハイパーリンク" xfId="1286" builtinId="9" hidden="1"/>
    <cellStyle name="表示済みのハイパーリンク" xfId="1287" builtinId="9" hidden="1"/>
    <cellStyle name="表示済みのハイパーリンク" xfId="1288" builtinId="9" hidden="1"/>
    <cellStyle name="表示済みのハイパーリンク" xfId="1289" builtinId="9" hidden="1"/>
    <cellStyle name="表示済みのハイパーリンク" xfId="1290" builtinId="9" hidden="1"/>
    <cellStyle name="表示済みのハイパーリンク" xfId="1291" builtinId="9" hidden="1"/>
    <cellStyle name="表示済みのハイパーリンク" xfId="1292" builtinId="9" hidden="1"/>
    <cellStyle name="表示済みのハイパーリンク" xfId="1293" builtinId="9" hidden="1"/>
    <cellStyle name="表示済みのハイパーリンク" xfId="1294" builtinId="9" hidden="1"/>
    <cellStyle name="表示済みのハイパーリンク" xfId="1295" builtinId="9" hidden="1"/>
    <cellStyle name="表示済みのハイパーリンク" xfId="1296" builtinId="9" hidden="1"/>
    <cellStyle name="表示済みのハイパーリンク" xfId="1297" builtinId="9" hidden="1"/>
    <cellStyle name="表示済みのハイパーリンク" xfId="1298" builtinId="9" hidden="1"/>
    <cellStyle name="表示済みのハイパーリンク" xfId="1299" builtinId="9" hidden="1"/>
    <cellStyle name="表示済みのハイパーリンク" xfId="1300" builtinId="9" hidden="1"/>
    <cellStyle name="表示済みのハイパーリンク" xfId="1301" builtinId="9" hidden="1"/>
    <cellStyle name="表示済みのハイパーリンク" xfId="1302" builtinId="9" hidden="1"/>
    <cellStyle name="表示済みのハイパーリンク" xfId="1303" builtinId="9" hidden="1"/>
    <cellStyle name="表示済みのハイパーリンク" xfId="1304" builtinId="9" hidden="1"/>
    <cellStyle name="表示済みのハイパーリンク" xfId="1305" builtinId="9" hidden="1"/>
    <cellStyle name="表示済みのハイパーリンク" xfId="1306" builtinId="9" hidden="1"/>
    <cellStyle name="表示済みのハイパーリンク" xfId="1307" builtinId="9" hidden="1"/>
    <cellStyle name="表示済みのハイパーリンク" xfId="1308" builtinId="9" hidden="1"/>
    <cellStyle name="表示済みのハイパーリンク" xfId="1309" builtinId="9" hidden="1"/>
    <cellStyle name="表示済みのハイパーリンク" xfId="1310" builtinId="9" hidden="1"/>
    <cellStyle name="表示済みのハイパーリンク" xfId="1311" builtinId="9" hidden="1"/>
    <cellStyle name="表示済みのハイパーリンク" xfId="1312" builtinId="9" hidden="1"/>
    <cellStyle name="表示済みのハイパーリンク" xfId="1313" builtinId="9" hidden="1"/>
    <cellStyle name="表示済みのハイパーリンク" xfId="1314" builtinId="9" hidden="1"/>
    <cellStyle name="表示済みのハイパーリンク" xfId="1315" builtinId="9" hidden="1"/>
    <cellStyle name="表示済みのハイパーリンク" xfId="1316" builtinId="9" hidden="1"/>
    <cellStyle name="表示済みのハイパーリンク" xfId="1317" builtinId="9" hidden="1"/>
    <cellStyle name="表示済みのハイパーリンク" xfId="1318" builtinId="9" hidden="1"/>
    <cellStyle name="表示済みのハイパーリンク" xfId="1319" builtinId="9" hidden="1"/>
    <cellStyle name="表示済みのハイパーリンク" xfId="1320" builtinId="9" hidden="1"/>
    <cellStyle name="表示済みのハイパーリンク" xfId="1321" builtinId="9" hidden="1"/>
    <cellStyle name="表示済みのハイパーリンク" xfId="1322" builtinId="9" hidden="1"/>
    <cellStyle name="表示済みのハイパーリンク" xfId="1323" builtinId="9" hidden="1"/>
    <cellStyle name="表示済みのハイパーリンク" xfId="1324" builtinId="9" hidden="1"/>
    <cellStyle name="表示済みのハイパーリンク" xfId="1325" builtinId="9" hidden="1"/>
    <cellStyle name="表示済みのハイパーリンク" xfId="1326" builtinId="9" hidden="1"/>
    <cellStyle name="表示済みのハイパーリンク" xfId="1327" builtinId="9" hidden="1"/>
    <cellStyle name="表示済みのハイパーリンク" xfId="1328" builtinId="9" hidden="1"/>
    <cellStyle name="表示済みのハイパーリンク" xfId="1329" builtinId="9" hidden="1"/>
    <cellStyle name="表示済みのハイパーリンク" xfId="1330" builtinId="9" hidden="1"/>
    <cellStyle name="表示済みのハイパーリンク" xfId="1331" builtinId="9" hidden="1"/>
    <cellStyle name="表示済みのハイパーリンク" xfId="1332" builtinId="9" hidden="1"/>
    <cellStyle name="表示済みのハイパーリンク" xfId="1333" builtinId="9" hidden="1"/>
    <cellStyle name="表示済みのハイパーリンク" xfId="1334" builtinId="9" hidden="1"/>
    <cellStyle name="表示済みのハイパーリンク" xfId="1335" builtinId="9" hidden="1"/>
    <cellStyle name="表示済みのハイパーリンク" xfId="1336" builtinId="9" hidden="1"/>
    <cellStyle name="表示済みのハイパーリンク" xfId="1337" builtinId="9" hidden="1"/>
    <cellStyle name="表示済みのハイパーリンク" xfId="1338" builtinId="9" hidden="1"/>
    <cellStyle name="表示済みのハイパーリンク" xfId="1339" builtinId="9" hidden="1"/>
    <cellStyle name="表示済みのハイパーリンク" xfId="1340" builtinId="9" hidden="1"/>
    <cellStyle name="表示済みのハイパーリンク" xfId="1341" builtinId="9" hidden="1"/>
    <cellStyle name="表示済みのハイパーリンク" xfId="1342" builtinId="9" hidden="1"/>
    <cellStyle name="表示済みのハイパーリンク" xfId="1343" builtinId="9" hidden="1"/>
    <cellStyle name="表示済みのハイパーリンク" xfId="1344" builtinId="9" hidden="1"/>
    <cellStyle name="表示済みのハイパーリンク" xfId="1345" builtinId="9" hidden="1"/>
    <cellStyle name="表示済みのハイパーリンク" xfId="1346" builtinId="9" hidden="1"/>
    <cellStyle name="表示済みのハイパーリンク" xfId="1347" builtinId="9" hidden="1"/>
    <cellStyle name="表示済みのハイパーリンク" xfId="1348" builtinId="9" hidden="1"/>
    <cellStyle name="表示済みのハイパーリンク" xfId="1349" builtinId="9" hidden="1"/>
    <cellStyle name="表示済みのハイパーリンク" xfId="1350" builtinId="9" hidden="1"/>
    <cellStyle name="表示済みのハイパーリンク" xfId="1351" builtinId="9" hidden="1"/>
    <cellStyle name="表示済みのハイパーリンク" xfId="1352" builtinId="9" hidden="1"/>
    <cellStyle name="表示済みのハイパーリンク" xfId="1353" builtinId="9" hidden="1"/>
    <cellStyle name="表示済みのハイパーリンク" xfId="1354" builtinId="9" hidden="1"/>
    <cellStyle name="表示済みのハイパーリンク" xfId="1355" builtinId="9" hidden="1"/>
    <cellStyle name="表示済みのハイパーリンク 2" xfId="1014"/>
    <cellStyle name="良い" xfId="61" builtinId="26" customBuiltin="1"/>
    <cellStyle name="良い 2" xfId="292"/>
    <cellStyle name="良い 3" xfId="293"/>
    <cellStyle name="良い 4" xfId="294"/>
    <cellStyle name="良い 5" xfId="1391"/>
  </cellStyles>
  <dxfs count="15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25" formatCode="h:mm"/>
      <fill>
        <patternFill patternType="none">
          <fgColor theme="5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メイリオ"/>
        <family val="3"/>
        <charset val="128"/>
        <scheme val="none"/>
      </font>
      <numFmt numFmtId="187" formatCode="h:mm;@"/>
      <fill>
        <patternFill patternType="none">
          <fgColor theme="5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メイリオ"/>
        <family val="3"/>
        <charset val="128"/>
        <scheme val="none"/>
      </font>
      <numFmt numFmtId="190" formatCode="#,##0_);[Red]\(#,##0\)"/>
      <fill>
        <patternFill patternType="none">
          <fgColor theme="5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メイリオ"/>
        <family val="3"/>
        <charset val="128"/>
        <scheme val="none"/>
      </font>
      <numFmt numFmtId="3" formatCode="#,##0"/>
      <fill>
        <patternFill patternType="none">
          <fgColor theme="5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メイリオ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メイリオ"/>
        <family val="3"/>
        <charset val="128"/>
        <scheme val="none"/>
      </font>
      <numFmt numFmtId="179" formatCode="0_);[Red]\(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name val="メイリオ"/>
        <family val="3"/>
        <charset val="128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メイリオ"/>
        <family val="3"/>
        <charset val="128"/>
        <scheme val="none"/>
      </font>
      <numFmt numFmtId="180" formatCode="m/d\(aaa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メイリオ"/>
        <family val="3"/>
        <charset val="128"/>
        <scheme val="none"/>
      </font>
      <numFmt numFmtId="179" formatCode="0_);[Red]\(0\)"/>
      <fill>
        <patternFill patternType="none">
          <fgColor theme="5" tint="0.79998168889431442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メイリオ"/>
        <family val="3"/>
        <charset val="128"/>
        <scheme val="none"/>
      </font>
      <fill>
        <patternFill patternType="none">
          <fgColor theme="5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メイリオ"/>
        <family val="3"/>
        <charset val="128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98890147075074E-3"/>
          <c:y val="0.22695486594437858"/>
          <c:w val="0.93260968559962099"/>
          <c:h val="0.5588235294117610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7DA-4771-BAE5-F7B2A1BF08A7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2-48E2-B19B-21A595D9F421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2-48E2-B19B-21A595D9F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0627952"/>
        <c:axId val="870630272"/>
      </c:barChart>
      <c:catAx>
        <c:axId val="870627952"/>
        <c:scaling>
          <c:orientation val="minMax"/>
        </c:scaling>
        <c:delete val="1"/>
        <c:axPos val="l"/>
        <c:majorTickMark val="out"/>
        <c:minorTickMark val="none"/>
        <c:tickLblPos val="none"/>
        <c:crossAx val="870630272"/>
        <c:crosses val="autoZero"/>
        <c:auto val="1"/>
        <c:lblAlgn val="ctr"/>
        <c:lblOffset val="100"/>
        <c:noMultiLvlLbl val="0"/>
      </c:catAx>
      <c:valAx>
        <c:axId val="8706302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ja-JP"/>
            </a:pPr>
            <a:endParaRPr lang="ja-JP"/>
          </a:p>
        </c:txPr>
        <c:crossAx val="87062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設定!$E$1:$E$20</c:f>
              <c:strCache>
                <c:ptCount val="2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</c:strCache>
            </c:strRef>
          </c:cat>
          <c:val>
            <c:numRef>
              <c:f>設定!$F$1:$F$20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1.25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D-4BD1-87CA-94E1DF008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50876464"/>
        <c:axId val="1150876136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設定!$E$1:$E$20</c:f>
              <c:strCache>
                <c:ptCount val="2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</c:strCache>
            </c:strRef>
          </c:cat>
          <c:val>
            <c:numRef>
              <c:f>設定!$G$1:$G$20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D-4BD1-87CA-94E1DF008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876464"/>
        <c:axId val="1150876136"/>
      </c:lineChart>
      <c:catAx>
        <c:axId val="115087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0876136"/>
        <c:crosses val="autoZero"/>
        <c:auto val="1"/>
        <c:lblAlgn val="ctr"/>
        <c:lblOffset val="100"/>
        <c:noMultiLvlLbl val="0"/>
      </c:catAx>
      <c:valAx>
        <c:axId val="1150876136"/>
        <c:scaling>
          <c:orientation val="minMax"/>
          <c:max val="2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15087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23183</xdr:colOff>
      <xdr:row>6</xdr:row>
      <xdr:rowOff>15874</xdr:rowOff>
    </xdr:from>
    <xdr:to>
      <xdr:col>3</xdr:col>
      <xdr:colOff>730249</xdr:colOff>
      <xdr:row>7</xdr:row>
      <xdr:rowOff>127000</xdr:rowOff>
    </xdr:to>
    <xdr:graphicFrame macro="">
      <xdr:nvGraphicFramePr>
        <xdr:cNvPr id="3" name="グラフ 19">
          <a:extLst>
            <a:ext uri="{FF2B5EF4-FFF2-40B4-BE49-F238E27FC236}">
              <a16:creationId xmlns:a16="http://schemas.microsoft.com/office/drawing/2014/main" id="{00000000-0008-0000-0B00-00006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103190</xdr:colOff>
      <xdr:row>1</xdr:row>
      <xdr:rowOff>38554</xdr:rowOff>
    </xdr:from>
    <xdr:to>
      <xdr:col>10</xdr:col>
      <xdr:colOff>682625</xdr:colOff>
      <xdr:row>6</xdr:row>
      <xdr:rowOff>119062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A6A3AE8-3A75-4515-A350-0389CEC77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9" name="テーブル9" displayName="テーブル9" ref="A9:K985" totalsRowShown="0" headerRowDxfId="14" dataDxfId="13">
  <autoFilter ref="A9:K985"/>
  <sortState ref="A10:K985">
    <sortCondition ref="A9"/>
    <sortCondition ref="B9"/>
    <sortCondition ref="K9"/>
    <sortCondition ref="D9"/>
    <sortCondition ref="F9"/>
  </sortState>
  <tableColumns count="11">
    <tableColumn id="1" name="記号" dataDxfId="12">
      <calculatedColumnFormula>IF(AND(B10=$B$1,K10=""),"２",IF(AND(B10=$B$1,K10&lt;&gt;""),"１",IF(B10&gt;$B$1,"３","4")))</calculatedColumnFormula>
    </tableColumn>
    <tableColumn id="2" name="月日" dataDxfId="11"/>
    <tableColumn id="3" name="r" dataDxfId="10"/>
    <tableColumn id="4" name="時間" dataDxfId="9"/>
    <tableColumn id="5" name="チェック" dataDxfId="8"/>
    <tableColumn id="6" name="タスク" dataDxfId="7"/>
    <tableColumn id="7" name="見積（分）" dataDxfId="6"/>
    <tableColumn id="8" name="実績（分）" dataDxfId="5">
      <calculatedColumnFormula>IF(OR(J10="",K10=""),"",(K10-J10)/TIMEVALUE("1:00")*60)</calculatedColumnFormula>
    </tableColumn>
    <tableColumn id="9" name="差異" dataDxfId="4">
      <calculatedColumnFormula>IF(H10="","",G10-H10)</calculatedColumnFormula>
    </tableColumn>
    <tableColumn id="10" name="開始" dataDxfId="3"/>
    <tableColumn id="11" name="終了" dataDxfId="2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21"/>
  <sheetViews>
    <sheetView workbookViewId="0">
      <selection activeCell="B2" sqref="B2"/>
    </sheetView>
  </sheetViews>
  <sheetFormatPr defaultRowHeight="12.75"/>
  <cols>
    <col min="1" max="1" width="9.06640625" customWidth="1"/>
    <col min="2" max="2" width="9.265625" style="4" bestFit="1" customWidth="1"/>
  </cols>
  <sheetData>
    <row r="1" spans="1:7">
      <c r="A1" t="s">
        <v>39</v>
      </c>
      <c r="B1" s="6">
        <v>27041</v>
      </c>
      <c r="E1" s="2" t="s">
        <v>19</v>
      </c>
      <c r="F1" s="5">
        <f ca="1">SUMIFS(task!$G:$G,task!$D:$D,E1,task!$B:$B,task!$B$1)/60</f>
        <v>0</v>
      </c>
      <c r="G1">
        <v>1</v>
      </c>
    </row>
    <row r="2" spans="1:7">
      <c r="E2" s="2" t="s">
        <v>20</v>
      </c>
      <c r="F2" s="5">
        <f ca="1">SUMIFS(task!$G:$G,task!$D:$D,E2,task!$B:$B,task!$B$1)/60</f>
        <v>0</v>
      </c>
      <c r="G2" s="3">
        <v>1</v>
      </c>
    </row>
    <row r="3" spans="1:7">
      <c r="E3" s="2" t="s">
        <v>21</v>
      </c>
      <c r="F3" s="5">
        <f ca="1">SUMIFS(task!$G:$G,task!$D:$D,E3,task!$B:$B,task!$B$1)/60</f>
        <v>1.25</v>
      </c>
      <c r="G3" s="3">
        <v>1</v>
      </c>
    </row>
    <row r="4" spans="1:7">
      <c r="E4" s="2" t="s">
        <v>22</v>
      </c>
      <c r="F4" s="5">
        <f ca="1">SUMIFS(task!$G:$G,task!$D:$D,E4,task!$B:$B,task!$B$1)/60</f>
        <v>0.25</v>
      </c>
      <c r="G4" s="3">
        <v>1</v>
      </c>
    </row>
    <row r="5" spans="1:7">
      <c r="E5" s="2" t="s">
        <v>23</v>
      </c>
      <c r="F5" s="5">
        <f ca="1">SUMIFS(task!$G:$G,task!$D:$D,E5,task!$B:$B,task!$B$1)/60</f>
        <v>0</v>
      </c>
      <c r="G5" s="3">
        <v>1</v>
      </c>
    </row>
    <row r="6" spans="1:7">
      <c r="E6" s="1" t="s">
        <v>24</v>
      </c>
      <c r="F6" s="5">
        <f ca="1">SUMIFS(task!$G:$G,task!$D:$D,E6,task!$B:$B,task!$B$1)/60</f>
        <v>0</v>
      </c>
      <c r="G6" s="3">
        <v>1</v>
      </c>
    </row>
    <row r="7" spans="1:7">
      <c r="E7" s="1" t="s">
        <v>9</v>
      </c>
      <c r="F7" s="5">
        <f ca="1">SUMIFS(task!$G:$G,task!$D:$D,E7,task!$B:$B,task!$B$1)/60</f>
        <v>0</v>
      </c>
      <c r="G7" s="3">
        <v>1</v>
      </c>
    </row>
    <row r="8" spans="1:7">
      <c r="E8" s="1" t="s">
        <v>10</v>
      </c>
      <c r="F8" s="5">
        <f ca="1">SUMIFS(task!$G:$G,task!$D:$D,E8,task!$B:$B,task!$B$1)/60</f>
        <v>0</v>
      </c>
      <c r="G8" s="3">
        <v>1</v>
      </c>
    </row>
    <row r="9" spans="1:7">
      <c r="E9" s="1" t="s">
        <v>11</v>
      </c>
      <c r="F9" s="5">
        <f ca="1">SUMIFS(task!$G:$G,task!$D:$D,E9,task!$B:$B,task!$B$1)/60</f>
        <v>1</v>
      </c>
      <c r="G9" s="3">
        <v>1</v>
      </c>
    </row>
    <row r="10" spans="1:7">
      <c r="E10" s="1" t="s">
        <v>12</v>
      </c>
      <c r="F10" s="5">
        <f ca="1">SUMIFS(task!$G:$G,task!$D:$D,E10,task!$B:$B,task!$B$1)/60</f>
        <v>3</v>
      </c>
      <c r="G10" s="3">
        <v>1</v>
      </c>
    </row>
    <row r="11" spans="1:7">
      <c r="E11" s="1" t="s">
        <v>13</v>
      </c>
      <c r="F11" s="5">
        <f ca="1">SUMIFS(task!$G:$G,task!$D:$D,E11,task!$B:$B,task!$B$1)/60</f>
        <v>0</v>
      </c>
      <c r="G11" s="3">
        <v>1</v>
      </c>
    </row>
    <row r="12" spans="1:7">
      <c r="E12" s="1" t="s">
        <v>14</v>
      </c>
      <c r="F12" s="5">
        <f ca="1">SUMIFS(task!$G:$G,task!$D:$D,E12,task!$B:$B,task!$B$1)/60</f>
        <v>2</v>
      </c>
      <c r="G12" s="3">
        <v>1</v>
      </c>
    </row>
    <row r="13" spans="1:7">
      <c r="E13" s="1" t="s">
        <v>15</v>
      </c>
      <c r="F13" s="5">
        <f ca="1">SUMIFS(task!$G:$G,task!$D:$D,E13,task!$B:$B,task!$B$1)/60</f>
        <v>1</v>
      </c>
      <c r="G13" s="3">
        <v>1</v>
      </c>
    </row>
    <row r="14" spans="1:7">
      <c r="E14" s="1" t="s">
        <v>16</v>
      </c>
      <c r="F14" s="5">
        <f ca="1">SUMIFS(task!$G:$G,task!$D:$D,E14,task!$B:$B,task!$B$1)/60</f>
        <v>1</v>
      </c>
      <c r="G14" s="3">
        <v>1</v>
      </c>
    </row>
    <row r="15" spans="1:7">
      <c r="E15" s="1" t="s">
        <v>17</v>
      </c>
      <c r="F15" s="5">
        <f ca="1">SUMIFS(task!$G:$G,task!$D:$D,E15,task!$B:$B,task!$B$1)/60</f>
        <v>0</v>
      </c>
      <c r="G15" s="3">
        <v>1</v>
      </c>
    </row>
    <row r="16" spans="1:7">
      <c r="E16" s="1" t="s">
        <v>18</v>
      </c>
      <c r="F16" s="5">
        <f ca="1">SUMIFS(task!$G:$G,task!$D:$D,E16,task!$B:$B,task!$B$1)/60</f>
        <v>2.5</v>
      </c>
      <c r="G16" s="3">
        <v>1</v>
      </c>
    </row>
    <row r="17" spans="5:7">
      <c r="E17" s="1" t="s">
        <v>41</v>
      </c>
      <c r="F17" s="5">
        <f ca="1">SUMIFS(task!$G:$G,task!$D:$D,E17,task!$B:$B,task!$B$1)/60</f>
        <v>0</v>
      </c>
      <c r="G17" s="3">
        <v>1</v>
      </c>
    </row>
    <row r="18" spans="5:7">
      <c r="E18" s="1" t="s">
        <v>42</v>
      </c>
      <c r="F18" s="5">
        <f ca="1">SUMIFS(task!$G:$G,task!$D:$D,E18,task!$B:$B,task!$B$1)/60</f>
        <v>0</v>
      </c>
      <c r="G18" s="3">
        <v>1</v>
      </c>
    </row>
    <row r="19" spans="5:7">
      <c r="E19" s="1" t="s">
        <v>43</v>
      </c>
      <c r="F19" s="5">
        <f ca="1">SUMIFS(task!$G:$G,task!$D:$D,E19,task!$B:$B,task!$B$1)/60</f>
        <v>0</v>
      </c>
      <c r="G19" s="3">
        <v>1</v>
      </c>
    </row>
    <row r="20" spans="5:7">
      <c r="E20" s="1" t="s">
        <v>44</v>
      </c>
      <c r="F20" s="5">
        <f ca="1">SUMIFS(task!$G:$G,task!$D:$D,E20,task!$B:$B,task!$B$1)/60</f>
        <v>0</v>
      </c>
      <c r="G20" s="3">
        <v>1</v>
      </c>
    </row>
    <row r="21" spans="5:7">
      <c r="E21" s="1"/>
    </row>
  </sheetData>
  <phoneticPr fontId="21"/>
  <conditionalFormatting sqref="F1:F2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{0D6DD288-D6E9-4A4C-BDE4-5D07FAEE0312}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6DD288-D6E9-4A4C-BDE4-5D07FAEE03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985"/>
  <sheetViews>
    <sheetView tabSelected="1" zoomScale="70" zoomScaleNormal="70" zoomScalePageLayoutView="90" workbookViewId="0">
      <pane ySplit="9" topLeftCell="A10" activePane="bottomLeft" state="frozen"/>
      <selection activeCell="C37" sqref="C37"/>
      <selection pane="bottomLeft" activeCell="B23" sqref="B23"/>
    </sheetView>
  </sheetViews>
  <sheetFormatPr defaultColWidth="13" defaultRowHeight="17.649999999999999"/>
  <cols>
    <col min="1" max="1" width="5.46484375" style="60" customWidth="1"/>
    <col min="2" max="2" width="17.46484375" style="60" customWidth="1"/>
    <col min="3" max="3" width="6.265625" style="60" customWidth="1"/>
    <col min="4" max="4" width="10.46484375" style="60" customWidth="1"/>
    <col min="5" max="5" width="8.265625" style="60" customWidth="1"/>
    <col min="6" max="6" width="38.53125" style="60" customWidth="1"/>
    <col min="7" max="11" width="10.06640625" style="60" customWidth="1"/>
    <col min="12" max="12" width="3" style="60" customWidth="1"/>
    <col min="13" max="13" width="29.73046875" style="60" customWidth="1"/>
    <col min="14" max="14" width="32.53125" style="60" customWidth="1"/>
    <col min="15" max="15" width="11.265625" style="60" customWidth="1"/>
    <col min="16" max="22" width="3" style="60" customWidth="1"/>
    <col min="23" max="16384" width="13" style="60"/>
  </cols>
  <sheetData>
    <row r="1" spans="1:31" s="13" customFormat="1" ht="22.05" customHeight="1">
      <c r="A1" s="7"/>
      <c r="B1" s="8">
        <v>42910</v>
      </c>
      <c r="C1" s="9" t="s">
        <v>8</v>
      </c>
      <c r="D1" s="10">
        <f ca="1">TODAY()-設定!B1+1</f>
        <v>15870</v>
      </c>
      <c r="E1" s="11">
        <f>$B$1+1</f>
        <v>42911</v>
      </c>
      <c r="F1" s="12">
        <f ca="1">SUMIF($B:$B,$E1,$G:$G)/60</f>
        <v>3.5</v>
      </c>
      <c r="M1" s="14" t="s">
        <v>36</v>
      </c>
      <c r="N1" s="13" t="s">
        <v>40</v>
      </c>
      <c r="T1" s="15"/>
      <c r="AA1" s="16"/>
      <c r="AB1" s="16"/>
      <c r="AC1" s="16"/>
      <c r="AD1" s="16"/>
      <c r="AE1" s="16"/>
    </row>
    <row r="2" spans="1:31" s="13" customFormat="1" ht="22.05" customHeight="1">
      <c r="A2" s="17"/>
      <c r="B2" s="18"/>
      <c r="C2" s="19">
        <v>45</v>
      </c>
      <c r="D2" s="10">
        <f ca="1">DATE(YEAR(設定!$B$1)+C2,MONTH(設定!$B$1),DAY(設定!$B$1))-TODAY()</f>
        <v>567</v>
      </c>
      <c r="E2" s="11">
        <f>$B$1+2</f>
        <v>42912</v>
      </c>
      <c r="F2" s="12">
        <f ca="1">SUMIF($B:$B,$E2,$G:$G)/60</f>
        <v>4.166666666666667</v>
      </c>
      <c r="M2" s="14" t="s">
        <v>37</v>
      </c>
      <c r="V2" s="20"/>
      <c r="AA2" s="16"/>
      <c r="AB2" s="16"/>
      <c r="AC2" s="16"/>
      <c r="AD2" s="16"/>
      <c r="AE2" s="16"/>
    </row>
    <row r="3" spans="1:31" s="13" customFormat="1" ht="22.05" customHeight="1">
      <c r="A3" s="17" t="s">
        <v>0</v>
      </c>
      <c r="B3" s="21">
        <f ca="1">NOW()</f>
        <v>42910.620931597223</v>
      </c>
      <c r="C3" s="19">
        <v>60</v>
      </c>
      <c r="D3" s="10">
        <f ca="1">DATE(YEAR(設定!$B$1)+C3,MONTH(設定!$B$1),DAY(設定!$B$1))-TODAY()</f>
        <v>6046</v>
      </c>
      <c r="E3" s="11">
        <f>$B$1+3</f>
        <v>42913</v>
      </c>
      <c r="F3" s="12">
        <f ca="1">SUMIF($B:$B,$E3,$G:$G)/60</f>
        <v>0</v>
      </c>
      <c r="M3" s="14" t="s">
        <v>38</v>
      </c>
      <c r="V3" s="22">
        <v>41448</v>
      </c>
      <c r="AA3" s="16"/>
      <c r="AB3" s="16"/>
      <c r="AC3" s="16"/>
      <c r="AD3" s="16"/>
      <c r="AE3" s="16"/>
    </row>
    <row r="4" spans="1:31" s="13" customFormat="1" ht="22.05" customHeight="1">
      <c r="A4" s="17" t="s">
        <v>1</v>
      </c>
      <c r="B4" s="23">
        <f ca="1">SUMIF(A:A,2,G:G)/60*TIMEVALUE("1:00")+B3</f>
        <v>42911.016764930559</v>
      </c>
      <c r="C4" s="19">
        <v>80</v>
      </c>
      <c r="D4" s="24">
        <f ca="1">DATE(YEAR(設定!$B$1)+C4,MONTH(設定!$B$1),DAY(設定!$B$1))-TODAY()</f>
        <v>13351</v>
      </c>
      <c r="E4" s="11">
        <f>$B$1+4</f>
        <v>42914</v>
      </c>
      <c r="F4" s="12">
        <f ca="1">SUMIF($B:$B,$E4,$G:$G)/60</f>
        <v>0</v>
      </c>
      <c r="M4" s="14" t="s">
        <v>30</v>
      </c>
      <c r="AA4" s="16"/>
      <c r="AB4" s="16"/>
      <c r="AC4" s="16"/>
      <c r="AD4" s="16"/>
      <c r="AE4" s="16"/>
    </row>
    <row r="5" spans="1:31" s="13" customFormat="1" ht="22.05" customHeight="1">
      <c r="A5" s="25"/>
      <c r="B5" s="26"/>
      <c r="D5" s="27"/>
      <c r="E5" s="11">
        <f>$B$1+5</f>
        <v>42915</v>
      </c>
      <c r="F5" s="12">
        <f ca="1">SUMIF($B:$B,$E5,$G:$G)/60</f>
        <v>0.25</v>
      </c>
      <c r="M5" s="14" t="s">
        <v>31</v>
      </c>
      <c r="AA5" s="16"/>
      <c r="AB5" s="16"/>
      <c r="AC5" s="16"/>
      <c r="AD5" s="16"/>
      <c r="AE5" s="16"/>
    </row>
    <row r="6" spans="1:31" s="13" customFormat="1" ht="22.05" customHeight="1">
      <c r="A6" s="25"/>
      <c r="B6" s="28"/>
      <c r="E6" s="11">
        <f>$B$1+6</f>
        <v>42916</v>
      </c>
      <c r="F6" s="12">
        <f ca="1">SUMIF($B:$B,$E6,$G:$G)/60</f>
        <v>0</v>
      </c>
      <c r="M6" s="14" t="s">
        <v>32</v>
      </c>
    </row>
    <row r="7" spans="1:31" s="13" customFormat="1" ht="22.5" customHeight="1">
      <c r="A7" s="25"/>
      <c r="B7" s="28"/>
      <c r="C7" s="29"/>
      <c r="D7" s="28"/>
      <c r="E7" s="11">
        <f>$B$1+7</f>
        <v>42917</v>
      </c>
      <c r="F7" s="12">
        <f ca="1">SUMIF($B:$B,$E7,$G:$G)/60</f>
        <v>0.33333333333333331</v>
      </c>
      <c r="M7" s="14" t="s">
        <v>33</v>
      </c>
      <c r="W7" s="15">
        <v>39272</v>
      </c>
    </row>
    <row r="8" spans="1:31" s="13" customFormat="1" ht="22.5" customHeight="1">
      <c r="A8" s="29"/>
      <c r="B8" s="30"/>
      <c r="C8" s="29"/>
      <c r="D8" s="31"/>
      <c r="E8" s="32"/>
      <c r="F8" s="33"/>
      <c r="M8" s="14" t="s">
        <v>34</v>
      </c>
    </row>
    <row r="9" spans="1:31" s="40" customFormat="1" ht="17.25" customHeight="1">
      <c r="A9" s="34" t="s">
        <v>29</v>
      </c>
      <c r="B9" s="34" t="s">
        <v>2</v>
      </c>
      <c r="C9" s="34" t="s">
        <v>26</v>
      </c>
      <c r="D9" s="35" t="s">
        <v>28</v>
      </c>
      <c r="E9" s="36" t="s">
        <v>27</v>
      </c>
      <c r="F9" s="37" t="s">
        <v>25</v>
      </c>
      <c r="G9" s="34" t="s">
        <v>3</v>
      </c>
      <c r="H9" s="34" t="s">
        <v>4</v>
      </c>
      <c r="I9" s="34" t="s">
        <v>5</v>
      </c>
      <c r="J9" s="38" t="s">
        <v>6</v>
      </c>
      <c r="K9" s="39" t="s">
        <v>7</v>
      </c>
      <c r="M9" s="14" t="s">
        <v>35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31" s="53" customFormat="1">
      <c r="A10" s="42" t="str">
        <f>IF(AND(B10=$B$1,K10=""),"２",IF(AND(B10=$B$1,K10&lt;&gt;""),"１",IF(B10&gt;$B$1,"３","4")))</f>
        <v>１</v>
      </c>
      <c r="B10" s="43">
        <v>42910</v>
      </c>
      <c r="C10" s="44" t="s">
        <v>46</v>
      </c>
      <c r="D10" s="45">
        <v>6</v>
      </c>
      <c r="E10" s="46" t="s">
        <v>45</v>
      </c>
      <c r="F10" s="47" t="s">
        <v>50</v>
      </c>
      <c r="G10" s="54">
        <v>60</v>
      </c>
      <c r="H10" s="49">
        <f>IF(OR(J10="",K10=""),"",(K10-J10)/TIMEVALUE("1:00")*60)</f>
        <v>90</v>
      </c>
      <c r="I10" s="50">
        <f>IF(H10="","",G10-H10)</f>
        <v>-30</v>
      </c>
      <c r="J10" s="51">
        <v>0.375</v>
      </c>
      <c r="K10" s="52">
        <v>0.4375</v>
      </c>
    </row>
    <row r="11" spans="1:31" s="53" customFormat="1">
      <c r="A11" s="42" t="str">
        <f>IF(AND(B11=$B$1,K11=""),"２",IF(AND(B11=$B$1,K11&lt;&gt;""),"１",IF(B11&gt;$B$1,"３","4")))</f>
        <v>１</v>
      </c>
      <c r="B11" s="43">
        <v>42910</v>
      </c>
      <c r="C11" s="44" t="s">
        <v>46</v>
      </c>
      <c r="D11" s="45">
        <v>7</v>
      </c>
      <c r="E11" s="54" t="s">
        <v>45</v>
      </c>
      <c r="F11" s="55" t="s">
        <v>91</v>
      </c>
      <c r="G11" s="54">
        <v>15</v>
      </c>
      <c r="H11" s="49">
        <f>IF(OR(J11="",K11=""),"",(K11-J11)/TIMEVALUE("1:00")*60)</f>
        <v>5.0000000000000622</v>
      </c>
      <c r="I11" s="50">
        <f>IF(H11="","",G11-H11)</f>
        <v>9.9999999999999378</v>
      </c>
      <c r="J11" s="51">
        <v>0.4375</v>
      </c>
      <c r="K11" s="52">
        <v>0.44097222222222227</v>
      </c>
    </row>
    <row r="12" spans="1:31" s="53" customFormat="1">
      <c r="A12" s="42" t="str">
        <f>IF(AND(B12=$B$1,K12=""),"２",IF(AND(B12=$B$1,K12&lt;&gt;""),"１",IF(B12&gt;$B$1,"３","4")))</f>
        <v>１</v>
      </c>
      <c r="B12" s="43">
        <v>42910</v>
      </c>
      <c r="C12" s="44" t="s">
        <v>46</v>
      </c>
      <c r="D12" s="45">
        <v>12</v>
      </c>
      <c r="E12" s="54" t="s">
        <v>45</v>
      </c>
      <c r="F12" s="55" t="s">
        <v>59</v>
      </c>
      <c r="G12" s="54">
        <v>60</v>
      </c>
      <c r="H12" s="49">
        <f>IF(OR(J12="",K12=""),"",(K12-J12)/TIMEVALUE("1:00")*60)</f>
        <v>59.999999999999943</v>
      </c>
      <c r="I12" s="50">
        <f>IF(H12="","",G12-H12)</f>
        <v>5.6843418860808015E-14</v>
      </c>
      <c r="J12" s="51">
        <v>0.55555555555555558</v>
      </c>
      <c r="K12" s="52">
        <v>0.59722222222222221</v>
      </c>
    </row>
    <row r="13" spans="1:31" s="53" customFormat="1">
      <c r="A13" s="42" t="str">
        <f>IF(AND(B13=$B$1,K13=""),"２",IF(AND(B13=$B$1,K13&lt;&gt;""),"１",IF(B13&gt;$B$1,"３","4")))</f>
        <v>１</v>
      </c>
      <c r="B13" s="43">
        <v>42910</v>
      </c>
      <c r="C13" s="44" t="s">
        <v>46</v>
      </c>
      <c r="D13" s="45">
        <v>6</v>
      </c>
      <c r="E13" s="56" t="s">
        <v>45</v>
      </c>
      <c r="F13" s="57" t="s">
        <v>204</v>
      </c>
      <c r="G13" s="54">
        <v>15</v>
      </c>
      <c r="H13" s="49">
        <f>IF(OR(J13="",K13=""),"",(K13-J13)/TIMEVALUE("1:00")*60)</f>
        <v>4.9999999999999822</v>
      </c>
      <c r="I13" s="50">
        <f>IF(H13="","",G13-H13)</f>
        <v>10.000000000000018</v>
      </c>
      <c r="J13" s="51">
        <v>0.61458333333333337</v>
      </c>
      <c r="K13" s="52">
        <v>0.61805555555555558</v>
      </c>
    </row>
    <row r="14" spans="1:31" s="53" customFormat="1">
      <c r="A14" s="42" t="str">
        <f>IF(AND(B14=$B$1,K14=""),"２",IF(AND(B14=$B$1,K14&lt;&gt;""),"１",IF(B14&gt;$B$1,"３","4")))</f>
        <v>２</v>
      </c>
      <c r="B14" s="43">
        <v>42910</v>
      </c>
      <c r="C14" s="44"/>
      <c r="D14" s="45">
        <v>13</v>
      </c>
      <c r="E14" s="46"/>
      <c r="F14" s="55" t="s">
        <v>294</v>
      </c>
      <c r="G14" s="48">
        <v>60</v>
      </c>
      <c r="H14" s="49" t="str">
        <f>IF(OR(J14="",K14=""),"",(K14-J14)/TIMEVALUE("1:00")*60)</f>
        <v/>
      </c>
      <c r="I14" s="50" t="str">
        <f>IF(H14="","",G14-H14)</f>
        <v/>
      </c>
      <c r="J14" s="51"/>
      <c r="K14" s="52"/>
    </row>
    <row r="15" spans="1:31" s="53" customFormat="1">
      <c r="A15" s="42" t="str">
        <f>IF(AND(B15=$B$1,K15=""),"２",IF(AND(B15=$B$1,K15&lt;&gt;""),"１",IF(B15&gt;$B$1,"３","4")))</f>
        <v>２</v>
      </c>
      <c r="B15" s="43">
        <v>42910</v>
      </c>
      <c r="C15" s="44"/>
      <c r="D15" s="45">
        <v>13</v>
      </c>
      <c r="E15" s="46"/>
      <c r="F15" s="55" t="s">
        <v>289</v>
      </c>
      <c r="G15" s="48">
        <v>120</v>
      </c>
      <c r="H15" s="49" t="str">
        <f>IF(OR(J15="",K15=""),"",(K15-J15)/TIMEVALUE("1:00")*60)</f>
        <v/>
      </c>
      <c r="I15" s="50" t="str">
        <f>IF(H15="","",G15-H15)</f>
        <v/>
      </c>
      <c r="J15" s="51"/>
      <c r="K15" s="52"/>
    </row>
    <row r="16" spans="1:31" s="53" customFormat="1">
      <c r="A16" s="42" t="str">
        <f>IF(AND(B16=$B$1,K16=""),"２",IF(AND(B16=$B$1,K16&lt;&gt;""),"１",IF(B16&gt;$B$1,"３","4")))</f>
        <v>２</v>
      </c>
      <c r="B16" s="43">
        <v>42910</v>
      </c>
      <c r="C16" s="44" t="s">
        <v>46</v>
      </c>
      <c r="D16" s="45">
        <v>15</v>
      </c>
      <c r="E16" s="54"/>
      <c r="F16" s="55" t="s">
        <v>81</v>
      </c>
      <c r="G16" s="54">
        <v>120</v>
      </c>
      <c r="H16" s="49" t="str">
        <f>IF(OR(J16="",K16=""),"",(K16-J16)/TIMEVALUE("1:00")*60)</f>
        <v/>
      </c>
      <c r="I16" s="50" t="str">
        <f>IF(H16="","",G16-H16)</f>
        <v/>
      </c>
      <c r="J16" s="51"/>
      <c r="K16" s="52"/>
    </row>
    <row r="17" spans="1:11" s="53" customFormat="1">
      <c r="A17" s="42" t="str">
        <f>IF(AND(B17=$B$1,K17=""),"２",IF(AND(B17=$B$1,K17&lt;&gt;""),"１",IF(B17&gt;$B$1,"３","4")))</f>
        <v>２</v>
      </c>
      <c r="B17" s="43">
        <v>42910</v>
      </c>
      <c r="C17" s="44"/>
      <c r="D17" s="45">
        <v>16</v>
      </c>
      <c r="E17" s="46"/>
      <c r="F17" s="58" t="s">
        <v>82</v>
      </c>
      <c r="G17" s="48">
        <v>60</v>
      </c>
      <c r="H17" s="49" t="str">
        <f>IF(OR(J17="",K17=""),"",(K17-J17)/TIMEVALUE("1:00")*60)</f>
        <v/>
      </c>
      <c r="I17" s="50" t="str">
        <f>IF(H17="","",G17-H17)</f>
        <v/>
      </c>
      <c r="J17" s="51"/>
      <c r="K17" s="52"/>
    </row>
    <row r="18" spans="1:11" s="53" customFormat="1">
      <c r="A18" s="42" t="str">
        <f>IF(AND(B18=$B$1,K18=""),"２",IF(AND(B18=$B$1,K18&lt;&gt;""),"１",IF(B18&gt;$B$1,"３","4")))</f>
        <v>２</v>
      </c>
      <c r="B18" s="43">
        <v>42910</v>
      </c>
      <c r="C18" s="44"/>
      <c r="D18" s="45">
        <v>17</v>
      </c>
      <c r="E18" s="56"/>
      <c r="F18" s="58" t="s">
        <v>84</v>
      </c>
      <c r="G18" s="48">
        <v>60</v>
      </c>
      <c r="H18" s="49" t="str">
        <f>IF(OR(J18="",K18=""),"",(K18-J18)/TIMEVALUE("1:00")*60)</f>
        <v/>
      </c>
      <c r="I18" s="50" t="str">
        <f>IF(H18="","",G18-H18)</f>
        <v/>
      </c>
      <c r="J18" s="51"/>
      <c r="K18" s="52"/>
    </row>
    <row r="19" spans="1:11" s="53" customFormat="1">
      <c r="A19" s="42" t="str">
        <f>IF(AND(B19=$B$1,K19=""),"２",IF(AND(B19=$B$1,K19&lt;&gt;""),"１",IF(B19&gt;$B$1,"３","4")))</f>
        <v>２</v>
      </c>
      <c r="B19" s="43">
        <v>42910</v>
      </c>
      <c r="C19" s="44"/>
      <c r="D19" s="45">
        <v>19</v>
      </c>
      <c r="E19" s="46"/>
      <c r="F19" s="55" t="s">
        <v>216</v>
      </c>
      <c r="G19" s="48">
        <v>60</v>
      </c>
      <c r="H19" s="49" t="str">
        <f>IF(OR(J19="",K19=""),"",(K19-J19)/TIMEVALUE("1:00")*60)</f>
        <v/>
      </c>
      <c r="I19" s="50" t="str">
        <f>IF(H19="","",G19-H19)</f>
        <v/>
      </c>
      <c r="J19" s="51"/>
      <c r="K19" s="52"/>
    </row>
    <row r="20" spans="1:11" s="53" customFormat="1">
      <c r="A20" s="42" t="str">
        <f>IF(AND(B20=$B$1,K20=""),"２",IF(AND(B20=$B$1,K20&lt;&gt;""),"１",IF(B20&gt;$B$1,"３","4")))</f>
        <v>２</v>
      </c>
      <c r="B20" s="43">
        <v>42910</v>
      </c>
      <c r="C20" s="44" t="s">
        <v>189</v>
      </c>
      <c r="D20" s="45">
        <v>19</v>
      </c>
      <c r="E20" s="54"/>
      <c r="F20" s="55" t="s">
        <v>258</v>
      </c>
      <c r="G20" s="54">
        <v>30</v>
      </c>
      <c r="H20" s="49" t="str">
        <f>IF(OR(J20="",K20=""),"",(K20-J20)/TIMEVALUE("1:00")*60)</f>
        <v/>
      </c>
      <c r="I20" s="50" t="str">
        <f>IF(H20="","",G20-H20)</f>
        <v/>
      </c>
      <c r="J20" s="51"/>
      <c r="K20" s="52"/>
    </row>
    <row r="21" spans="1:11" s="53" customFormat="1">
      <c r="A21" s="42" t="str">
        <f>IF(AND(B21=$B$1,K21=""),"２",IF(AND(B21=$B$1,K21&lt;&gt;""),"１",IF(B21&gt;$B$1,"３","4")))</f>
        <v>２</v>
      </c>
      <c r="B21" s="43">
        <v>42910</v>
      </c>
      <c r="C21" s="44" t="s">
        <v>46</v>
      </c>
      <c r="D21" s="45">
        <v>19</v>
      </c>
      <c r="E21" s="54"/>
      <c r="F21" s="55" t="s">
        <v>72</v>
      </c>
      <c r="G21" s="54">
        <v>60</v>
      </c>
      <c r="H21" s="49" t="str">
        <f>IF(OR(J21="",K21=""),"",(K21-J21)/TIMEVALUE("1:00")*60)</f>
        <v/>
      </c>
      <c r="I21" s="50" t="str">
        <f>IF(H21="","",G21-H21)</f>
        <v/>
      </c>
      <c r="J21" s="51"/>
      <c r="K21" s="52"/>
    </row>
    <row r="22" spans="1:11" s="53" customFormat="1">
      <c r="A22" s="42" t="str">
        <f>IF(AND(B22=$B$1,K22=""),"２",IF(AND(B22=$B$1,K22&lt;&gt;""),"１",IF(B22&gt;$B$1,"３","4")))</f>
        <v>３</v>
      </c>
      <c r="B22" s="43">
        <v>42911</v>
      </c>
      <c r="C22" s="44"/>
      <c r="D22" s="45">
        <v>23</v>
      </c>
      <c r="E22" s="46"/>
      <c r="F22" s="55" t="s">
        <v>302</v>
      </c>
      <c r="G22" s="48">
        <v>60</v>
      </c>
      <c r="H22" s="49" t="str">
        <f>IF(OR(J22="",K22=""),"",(K22-J22)/TIMEVALUE("1:00")*60)</f>
        <v/>
      </c>
      <c r="I22" s="50" t="str">
        <f>IF(H22="","",G22-H22)</f>
        <v/>
      </c>
      <c r="J22" s="51"/>
      <c r="K22" s="52"/>
    </row>
    <row r="23" spans="1:11" s="53" customFormat="1">
      <c r="A23" s="42" t="str">
        <f>IF(AND(B23=$B$1,K23=""),"２",IF(AND(B23=$B$1,K23&lt;&gt;""),"１",IF(B23&gt;$B$1,"３","4")))</f>
        <v>３</v>
      </c>
      <c r="B23" s="43">
        <v>42911</v>
      </c>
      <c r="C23" s="44" t="s">
        <v>46</v>
      </c>
      <c r="D23" s="45">
        <v>6</v>
      </c>
      <c r="E23" s="54"/>
      <c r="F23" s="55" t="s">
        <v>204</v>
      </c>
      <c r="G23" s="54">
        <v>15</v>
      </c>
      <c r="H23" s="49" t="str">
        <f>IF(OR(J23="",K23=""),"",(K23-J23)/TIMEVALUE("1:00")*60)</f>
        <v/>
      </c>
      <c r="I23" s="50" t="str">
        <f>IF(H23="","",G23-H23)</f>
        <v/>
      </c>
      <c r="J23" s="51"/>
      <c r="K23" s="52"/>
    </row>
    <row r="24" spans="1:11" s="53" customFormat="1">
      <c r="A24" s="42" t="str">
        <f>IF(AND(B24=$B$1,K24=""),"２",IF(AND(B24=$B$1,K24&lt;&gt;""),"１",IF(B24&gt;$B$1,"３","4")))</f>
        <v>３</v>
      </c>
      <c r="B24" s="43">
        <v>42911</v>
      </c>
      <c r="C24" s="44" t="s">
        <v>46</v>
      </c>
      <c r="D24" s="45">
        <v>6</v>
      </c>
      <c r="E24" s="54"/>
      <c r="F24" s="55" t="s">
        <v>50</v>
      </c>
      <c r="G24" s="54">
        <v>60</v>
      </c>
      <c r="H24" s="49" t="str">
        <f>IF(OR(J24="",K24=""),"",(K24-J24)/TIMEVALUE("1:00")*60)</f>
        <v/>
      </c>
      <c r="I24" s="50" t="str">
        <f>IF(H24="","",G24-H24)</f>
        <v/>
      </c>
      <c r="J24" s="51"/>
      <c r="K24" s="52"/>
    </row>
    <row r="25" spans="1:11" s="53" customFormat="1">
      <c r="A25" s="42" t="str">
        <f>IF(AND(B25=$B$1,K25=""),"２",IF(AND(B25=$B$1,K25&lt;&gt;""),"１",IF(B25&gt;$B$1,"３","4")))</f>
        <v>３</v>
      </c>
      <c r="B25" s="43">
        <v>42911</v>
      </c>
      <c r="C25" s="44" t="s">
        <v>46</v>
      </c>
      <c r="D25" s="45">
        <v>7</v>
      </c>
      <c r="E25" s="54"/>
      <c r="F25" s="55" t="s">
        <v>91</v>
      </c>
      <c r="G25" s="54">
        <v>15</v>
      </c>
      <c r="H25" s="49" t="str">
        <f>IF(OR(J25="",K25=""),"",(K25-J25)/TIMEVALUE("1:00")*60)</f>
        <v/>
      </c>
      <c r="I25" s="50" t="str">
        <f>IF(H25="","",G25-H25)</f>
        <v/>
      </c>
      <c r="J25" s="51"/>
      <c r="K25" s="52"/>
    </row>
    <row r="26" spans="1:11" s="53" customFormat="1">
      <c r="A26" s="42" t="str">
        <f>IF(AND(B26=$B$1,K26=""),"２",IF(AND(B26=$B$1,K26&lt;&gt;""),"１",IF(B26&gt;$B$1,"３","4")))</f>
        <v>３</v>
      </c>
      <c r="B26" s="43">
        <v>42911</v>
      </c>
      <c r="C26" s="44" t="s">
        <v>46</v>
      </c>
      <c r="D26" s="45">
        <v>12</v>
      </c>
      <c r="E26" s="54"/>
      <c r="F26" s="55" t="s">
        <v>59</v>
      </c>
      <c r="G26" s="54">
        <v>60</v>
      </c>
      <c r="H26" s="49" t="str">
        <f>IF(OR(J26="",K26=""),"",(K26-J26)/TIMEVALUE("1:00")*60)</f>
        <v/>
      </c>
      <c r="I26" s="50" t="str">
        <f>IF(H26="","",G26-H26)</f>
        <v/>
      </c>
      <c r="J26" s="51"/>
      <c r="K26" s="52"/>
    </row>
    <row r="27" spans="1:11" s="53" customFormat="1">
      <c r="A27" s="42" t="str">
        <f>IF(AND(B27=$B$1,K27=""),"２",IF(AND(B27=$B$1,K27&lt;&gt;""),"１",IF(B27&gt;$B$1,"３","4")))</f>
        <v>３</v>
      </c>
      <c r="B27" s="43">
        <v>42912</v>
      </c>
      <c r="C27" s="44" t="s">
        <v>86</v>
      </c>
      <c r="D27" s="45">
        <v>9</v>
      </c>
      <c r="E27" s="54"/>
      <c r="F27" s="55" t="s">
        <v>254</v>
      </c>
      <c r="G27" s="54">
        <v>10</v>
      </c>
      <c r="H27" s="49" t="str">
        <f>IF(OR(J27="",K27=""),"",(K27-J27)/TIMEVALUE("1:00")*60)</f>
        <v/>
      </c>
      <c r="I27" s="50" t="str">
        <f>IF(H27="","",G27-H27)</f>
        <v/>
      </c>
      <c r="J27" s="51"/>
      <c r="K27" s="52"/>
    </row>
    <row r="28" spans="1:11" s="53" customFormat="1">
      <c r="A28" s="42" t="str">
        <f>IF(AND(B28=$B$1,K28=""),"２",IF(AND(B28=$B$1,K28&lt;&gt;""),"１",IF(B28&gt;$B$1,"３","4")))</f>
        <v>３</v>
      </c>
      <c r="B28" s="43">
        <v>42912</v>
      </c>
      <c r="C28" s="44" t="s">
        <v>47</v>
      </c>
      <c r="D28" s="45">
        <v>9</v>
      </c>
      <c r="E28" s="54"/>
      <c r="F28" s="55" t="s">
        <v>74</v>
      </c>
      <c r="G28" s="54">
        <v>20</v>
      </c>
      <c r="H28" s="49" t="str">
        <f>IF(OR(J28="",K28=""),"",(K28-J28)/TIMEVALUE("1:00")*60)</f>
        <v/>
      </c>
      <c r="I28" s="50" t="str">
        <f>IF(H28="","",G28-H28)</f>
        <v/>
      </c>
      <c r="J28" s="51"/>
      <c r="K28" s="52"/>
    </row>
    <row r="29" spans="1:11" s="53" customFormat="1">
      <c r="A29" s="42" t="str">
        <f>IF(AND(B29=$B$1,K29=""),"２",IF(AND(B29=$B$1,K29&lt;&gt;""),"１",IF(B29&gt;$B$1,"３","4")))</f>
        <v>３</v>
      </c>
      <c r="B29" s="43">
        <v>42912</v>
      </c>
      <c r="C29" s="44" t="s">
        <v>47</v>
      </c>
      <c r="D29" s="45">
        <v>10</v>
      </c>
      <c r="E29" s="54"/>
      <c r="F29" s="55" t="s">
        <v>76</v>
      </c>
      <c r="G29" s="54">
        <v>20</v>
      </c>
      <c r="H29" s="49" t="str">
        <f>IF(OR(J29="",K29=""),"",(K29-J29)/TIMEVALUE("1:00")*60)</f>
        <v/>
      </c>
      <c r="I29" s="50" t="str">
        <f>IF(H29="","",G29-H29)</f>
        <v/>
      </c>
      <c r="J29" s="51"/>
      <c r="K29" s="52"/>
    </row>
    <row r="30" spans="1:11" s="53" customFormat="1">
      <c r="A30" s="42" t="str">
        <f>IF(AND(B30=$B$1,K30=""),"２",IF(AND(B30=$B$1,K30&lt;&gt;""),"１",IF(B30&gt;$B$1,"３","4")))</f>
        <v>３</v>
      </c>
      <c r="B30" s="43">
        <v>42912</v>
      </c>
      <c r="C30" s="44" t="s">
        <v>47</v>
      </c>
      <c r="D30" s="45">
        <v>11</v>
      </c>
      <c r="E30" s="54"/>
      <c r="F30" s="55" t="s">
        <v>55</v>
      </c>
      <c r="G30" s="54">
        <v>10</v>
      </c>
      <c r="H30" s="49" t="str">
        <f>IF(OR(J30="",K30=""),"",(K30-J30)/TIMEVALUE("1:00")*60)</f>
        <v/>
      </c>
      <c r="I30" s="50" t="str">
        <f>IF(H30="","",G30-H30)</f>
        <v/>
      </c>
      <c r="J30" s="51"/>
      <c r="K30" s="52"/>
    </row>
    <row r="31" spans="1:11" s="53" customFormat="1">
      <c r="A31" s="42" t="str">
        <f>IF(AND(B31=$B$1,K31=""),"２",IF(AND(B31=$B$1,K31&lt;&gt;""),"１",IF(B31&gt;$B$1,"３","4")))</f>
        <v>３</v>
      </c>
      <c r="B31" s="43">
        <v>42912</v>
      </c>
      <c r="C31" s="44" t="s">
        <v>47</v>
      </c>
      <c r="D31" s="45">
        <v>14</v>
      </c>
      <c r="E31" s="54"/>
      <c r="F31" s="55" t="s">
        <v>63</v>
      </c>
      <c r="G31" s="54">
        <v>10</v>
      </c>
      <c r="H31" s="49" t="str">
        <f>IF(OR(J31="",K31=""),"",(K31-J31)/TIMEVALUE("1:00")*60)</f>
        <v/>
      </c>
      <c r="I31" s="50" t="str">
        <f>IF(H31="","",G31-H31)</f>
        <v/>
      </c>
      <c r="J31" s="51"/>
      <c r="K31" s="52"/>
    </row>
    <row r="32" spans="1:11" s="53" customFormat="1">
      <c r="A32" s="42" t="str">
        <f>IF(AND(B32=$B$1,K32=""),"２",IF(AND(B32=$B$1,K32&lt;&gt;""),"１",IF(B32&gt;$B$1,"３","4")))</f>
        <v>３</v>
      </c>
      <c r="B32" s="43">
        <v>42912</v>
      </c>
      <c r="C32" s="44" t="s">
        <v>47</v>
      </c>
      <c r="D32" s="45">
        <v>14</v>
      </c>
      <c r="E32" s="54"/>
      <c r="F32" s="55" t="s">
        <v>80</v>
      </c>
      <c r="G32" s="54">
        <v>20</v>
      </c>
      <c r="H32" s="49" t="str">
        <f>IF(OR(J32="",K32=""),"",(K32-J32)/TIMEVALUE("1:00")*60)</f>
        <v/>
      </c>
      <c r="I32" s="50" t="str">
        <f>IF(H32="","",G32-H32)</f>
        <v/>
      </c>
      <c r="J32" s="51"/>
      <c r="K32" s="52"/>
    </row>
    <row r="33" spans="1:11" s="53" customFormat="1">
      <c r="A33" s="42" t="str">
        <f>IF(AND(B33=$B$1,K33=""),"２",IF(AND(B33=$B$1,K33&lt;&gt;""),"１",IF(B33&gt;$B$1,"３","4")))</f>
        <v>３</v>
      </c>
      <c r="B33" s="43">
        <v>42912</v>
      </c>
      <c r="C33" s="44" t="s">
        <v>47</v>
      </c>
      <c r="D33" s="45">
        <v>17</v>
      </c>
      <c r="E33" s="54"/>
      <c r="F33" s="55" t="s">
        <v>66</v>
      </c>
      <c r="G33" s="54">
        <v>10</v>
      </c>
      <c r="H33" s="49" t="str">
        <f>IF(OR(J33="",K33=""),"",(K33-J33)/TIMEVALUE("1:00")*60)</f>
        <v/>
      </c>
      <c r="I33" s="50" t="str">
        <f>IF(H33="","",G33-H33)</f>
        <v/>
      </c>
      <c r="J33" s="51"/>
      <c r="K33" s="52"/>
    </row>
    <row r="34" spans="1:11" s="53" customFormat="1">
      <c r="A34" s="42" t="str">
        <f>IF(AND(B34=$B$1,K34=""),"２",IF(AND(B34=$B$1,K34&lt;&gt;""),"１",IF(B34&gt;$B$1,"３","4")))</f>
        <v>３</v>
      </c>
      <c r="B34" s="43">
        <v>42912</v>
      </c>
      <c r="C34" s="44" t="s">
        <v>47</v>
      </c>
      <c r="D34" s="45">
        <v>17</v>
      </c>
      <c r="E34" s="54"/>
      <c r="F34" s="55" t="s">
        <v>83</v>
      </c>
      <c r="G34" s="54">
        <v>20</v>
      </c>
      <c r="H34" s="49" t="str">
        <f>IF(OR(J34="",K34=""),"",(K34-J34)/TIMEVALUE("1:00")*60)</f>
        <v/>
      </c>
      <c r="I34" s="50" t="str">
        <f>IF(H34="","",G34-H34)</f>
        <v/>
      </c>
      <c r="J34" s="51"/>
      <c r="K34" s="52"/>
    </row>
    <row r="35" spans="1:11" s="53" customFormat="1">
      <c r="A35" s="42" t="str">
        <f>IF(AND(B35=$B$1,K35=""),"２",IF(AND(B35=$B$1,K35&lt;&gt;""),"１",IF(B35&gt;$B$1,"３","4")))</f>
        <v>３</v>
      </c>
      <c r="B35" s="43">
        <v>42912</v>
      </c>
      <c r="C35" s="44" t="s">
        <v>47</v>
      </c>
      <c r="D35" s="45">
        <v>20</v>
      </c>
      <c r="E35" s="54"/>
      <c r="F35" s="55" t="s">
        <v>70</v>
      </c>
      <c r="G35" s="54">
        <v>10</v>
      </c>
      <c r="H35" s="49" t="str">
        <f>IF(OR(J35="",K35=""),"",(K35-J35)/TIMEVALUE("1:00")*60)</f>
        <v/>
      </c>
      <c r="I35" s="50" t="str">
        <f>IF(H35="","",G35-H35)</f>
        <v/>
      </c>
      <c r="J35" s="51"/>
      <c r="K35" s="52"/>
    </row>
    <row r="36" spans="1:11" s="53" customFormat="1">
      <c r="A36" s="42" t="str">
        <f>IF(AND(B36=$B$1,K36=""),"２",IF(AND(B36=$B$1,K36&lt;&gt;""),"１",IF(B36&gt;$B$1,"３","4")))</f>
        <v>３</v>
      </c>
      <c r="B36" s="43">
        <v>42912</v>
      </c>
      <c r="C36" s="44" t="s">
        <v>47</v>
      </c>
      <c r="D36" s="45">
        <v>21</v>
      </c>
      <c r="E36" s="54"/>
      <c r="F36" s="55" t="s">
        <v>73</v>
      </c>
      <c r="G36" s="54">
        <v>120</v>
      </c>
      <c r="H36" s="49" t="str">
        <f>IF(OR(J36="",K36=""),"",(K36-J36)/TIMEVALUE("1:00")*60)</f>
        <v/>
      </c>
      <c r="I36" s="50" t="str">
        <f>IF(H36="","",G36-H36)</f>
        <v/>
      </c>
      <c r="J36" s="51"/>
      <c r="K36" s="52"/>
    </row>
    <row r="37" spans="1:11" s="53" customFormat="1">
      <c r="A37" s="42" t="str">
        <f>IF(AND(B37=$B$1,K37=""),"２",IF(AND(B37=$B$1,K37&lt;&gt;""),"１",IF(B37&gt;$B$1,"３","4")))</f>
        <v>３</v>
      </c>
      <c r="B37" s="43">
        <v>42915</v>
      </c>
      <c r="C37" s="44" t="s">
        <v>86</v>
      </c>
      <c r="D37" s="45">
        <v>9</v>
      </c>
      <c r="E37" s="54"/>
      <c r="F37" s="55" t="s">
        <v>171</v>
      </c>
      <c r="G37" s="54">
        <v>15</v>
      </c>
      <c r="H37" s="49" t="str">
        <f>IF(OR(J37="",K37=""),"",(K37-J37)/TIMEVALUE("1:00")*60)</f>
        <v/>
      </c>
      <c r="I37" s="50" t="str">
        <f>IF(H37="","",G37-H37)</f>
        <v/>
      </c>
      <c r="J37" s="51"/>
      <c r="K37" s="52"/>
    </row>
    <row r="38" spans="1:11" s="53" customFormat="1">
      <c r="A38" s="42" t="str">
        <f>IF(AND(B38=$B$1,K38=""),"２",IF(AND(B38=$B$1,K38&lt;&gt;""),"１",IF(B38&gt;$B$1,"３","4")))</f>
        <v>３</v>
      </c>
      <c r="B38" s="43">
        <v>42917</v>
      </c>
      <c r="C38" s="44" t="s">
        <v>86</v>
      </c>
      <c r="D38" s="45">
        <v>13</v>
      </c>
      <c r="E38" s="54"/>
      <c r="F38" s="55" t="s">
        <v>137</v>
      </c>
      <c r="G38" s="54">
        <v>20</v>
      </c>
      <c r="H38" s="49" t="str">
        <f>IF(OR(J38="",K38=""),"",(K38-J38)/TIMEVALUE("1:00")*60)</f>
        <v/>
      </c>
      <c r="I38" s="50" t="str">
        <f>IF(H38="","",G38-H38)</f>
        <v/>
      </c>
      <c r="J38" s="51"/>
      <c r="K38" s="52"/>
    </row>
    <row r="39" spans="1:11" s="53" customFormat="1">
      <c r="A39" s="42" t="str">
        <f>IF(AND(B39=$B$1,K39=""),"２",IF(AND(B39=$B$1,K39&lt;&gt;""),"１",IF(B39&gt;$B$1,"３","4")))</f>
        <v>３</v>
      </c>
      <c r="B39" s="43">
        <v>42930</v>
      </c>
      <c r="C39" s="44" t="s">
        <v>86</v>
      </c>
      <c r="D39" s="45">
        <v>9</v>
      </c>
      <c r="E39" s="54"/>
      <c r="F39" s="55" t="s">
        <v>138</v>
      </c>
      <c r="G39" s="54">
        <v>40</v>
      </c>
      <c r="H39" s="49" t="str">
        <f>IF(OR(J39="",K39=""),"",(K39-J39)/TIMEVALUE("1:00")*60)</f>
        <v/>
      </c>
      <c r="I39" s="50" t="str">
        <f>IF(H39="","",G39-H39)</f>
        <v/>
      </c>
      <c r="J39" s="51"/>
      <c r="K39" s="52"/>
    </row>
    <row r="40" spans="1:11" s="53" customFormat="1">
      <c r="A40" s="42" t="str">
        <f>IF(AND(B40=$B$1,K40=""),"２",IF(AND(B40=$B$1,K40&lt;&gt;""),"１",IF(B40&gt;$B$1,"３","4")))</f>
        <v>4</v>
      </c>
      <c r="B40" s="43">
        <v>42830</v>
      </c>
      <c r="C40" s="44" t="s">
        <v>46</v>
      </c>
      <c r="D40" s="45">
        <v>6</v>
      </c>
      <c r="E40" s="56" t="s">
        <v>45</v>
      </c>
      <c r="F40" s="57" t="s">
        <v>50</v>
      </c>
      <c r="G40" s="54">
        <v>60</v>
      </c>
      <c r="H40" s="49">
        <f>IF(OR(J40="",K40=""),"",(K40-J40)/TIMEVALUE("1:00")*60)</f>
        <v>29.999999999999972</v>
      </c>
      <c r="I40" s="50">
        <f>IF(H40="","",G40-H40)</f>
        <v>30.000000000000028</v>
      </c>
      <c r="J40" s="51">
        <v>0.26041666666666669</v>
      </c>
      <c r="K40" s="52">
        <v>0.28125</v>
      </c>
    </row>
    <row r="41" spans="1:11" s="53" customFormat="1">
      <c r="A41" s="42" t="str">
        <f>IF(AND(B41=$B$1,K41=""),"２",IF(AND(B41=$B$1,K41&lt;&gt;""),"１",IF(B41&gt;$B$1,"３","4")))</f>
        <v>4</v>
      </c>
      <c r="B41" s="43">
        <v>42830</v>
      </c>
      <c r="C41" s="44"/>
      <c r="D41" s="45">
        <v>6</v>
      </c>
      <c r="E41" s="56" t="s">
        <v>45</v>
      </c>
      <c r="F41" s="57" t="s">
        <v>51</v>
      </c>
      <c r="G41" s="48">
        <v>90</v>
      </c>
      <c r="H41" s="49">
        <f>IF(OR(J41="",K41=""),"",(K41-J41)/TIMEVALUE("1:00")*60)</f>
        <v>90</v>
      </c>
      <c r="I41" s="50">
        <f>IF(H41="","",G41-H41)</f>
        <v>0</v>
      </c>
      <c r="J41" s="51">
        <v>0.28125</v>
      </c>
      <c r="K41" s="52">
        <v>0.34375</v>
      </c>
    </row>
    <row r="42" spans="1:11" s="53" customFormat="1">
      <c r="A42" s="42" t="str">
        <f>IF(AND(B42=$B$1,K42=""),"２",IF(AND(B42=$B$1,K42&lt;&gt;""),"１",IF(B42&gt;$B$1,"３","4")))</f>
        <v>4</v>
      </c>
      <c r="B42" s="43">
        <v>42830</v>
      </c>
      <c r="C42" s="44"/>
      <c r="D42" s="45">
        <v>6</v>
      </c>
      <c r="E42" s="56" t="s">
        <v>45</v>
      </c>
      <c r="F42" s="57" t="s">
        <v>52</v>
      </c>
      <c r="G42" s="48">
        <v>30</v>
      </c>
      <c r="H42" s="49">
        <f>IF(OR(J42="",K42=""),"",(K42-J42)/TIMEVALUE("1:00")*60)</f>
        <v>21.000000000000007</v>
      </c>
      <c r="I42" s="50">
        <f>IF(H42="","",G42-H42)</f>
        <v>8.9999999999999929</v>
      </c>
      <c r="J42" s="51">
        <v>0.34375</v>
      </c>
      <c r="K42" s="52">
        <v>0.35833333333333334</v>
      </c>
    </row>
    <row r="43" spans="1:11" s="53" customFormat="1">
      <c r="A43" s="42" t="str">
        <f>IF(AND(B43=$B$1,K43=""),"２",IF(AND(B43=$B$1,K43&lt;&gt;""),"１",IF(B43&gt;$B$1,"３","4")))</f>
        <v>4</v>
      </c>
      <c r="B43" s="43">
        <v>42830</v>
      </c>
      <c r="C43" s="44" t="s">
        <v>46</v>
      </c>
      <c r="D43" s="45">
        <v>8</v>
      </c>
      <c r="E43" s="56" t="s">
        <v>45</v>
      </c>
      <c r="F43" s="57" t="s">
        <v>53</v>
      </c>
      <c r="G43" s="54">
        <v>30</v>
      </c>
      <c r="H43" s="49">
        <f>IF(OR(J43="",K43=""),"",(K43-J43)/TIMEVALUE("1:00")*60)</f>
        <v>18.999999999999932</v>
      </c>
      <c r="I43" s="50">
        <f>IF(H43="","",G43-H43)</f>
        <v>11.000000000000068</v>
      </c>
      <c r="J43" s="51">
        <v>0.35833333333333334</v>
      </c>
      <c r="K43" s="52">
        <v>0.37152777777777773</v>
      </c>
    </row>
    <row r="44" spans="1:11" s="53" customFormat="1">
      <c r="A44" s="42" t="str">
        <f>IF(AND(B44=$B$1,K44=""),"２",IF(AND(B44=$B$1,K44&lt;&gt;""),"１",IF(B44&gt;$B$1,"３","4")))</f>
        <v>4</v>
      </c>
      <c r="B44" s="43">
        <v>42830</v>
      </c>
      <c r="C44" s="44"/>
      <c r="D44" s="45">
        <v>9</v>
      </c>
      <c r="E44" s="56" t="s">
        <v>45</v>
      </c>
      <c r="F44" s="57" t="s">
        <v>54</v>
      </c>
      <c r="G44" s="48">
        <v>60</v>
      </c>
      <c r="H44" s="49">
        <f>IF(OR(J44="",K44=""),"",(K44-J44)/TIMEVALUE("1:00")*60)</f>
        <v>30.000000000000053</v>
      </c>
      <c r="I44" s="50">
        <f>IF(H44="","",G44-H44)</f>
        <v>29.999999999999947</v>
      </c>
      <c r="J44" s="51">
        <v>0.37152777777777773</v>
      </c>
      <c r="K44" s="52">
        <v>0.3923611111111111</v>
      </c>
    </row>
    <row r="45" spans="1:11" s="53" customFormat="1">
      <c r="A45" s="42" t="str">
        <f>IF(AND(B45=$B$1,K45=""),"２",IF(AND(B45=$B$1,K45&lt;&gt;""),"１",IF(B45&gt;$B$1,"３","4")))</f>
        <v>4</v>
      </c>
      <c r="B45" s="43">
        <v>42830</v>
      </c>
      <c r="C45" s="44" t="s">
        <v>47</v>
      </c>
      <c r="D45" s="45">
        <v>11</v>
      </c>
      <c r="E45" s="56" t="s">
        <v>45</v>
      </c>
      <c r="F45" s="57" t="s">
        <v>55</v>
      </c>
      <c r="G45" s="54">
        <v>10</v>
      </c>
      <c r="H45" s="49">
        <f>IF(OR(J45="",K45=""),"",(K45-J45)/TIMEVALUE("1:00")*60)</f>
        <v>4.9999999999999822</v>
      </c>
      <c r="I45" s="50">
        <f>IF(H45="","",G45-H45)</f>
        <v>5.0000000000000178</v>
      </c>
      <c r="J45" s="51">
        <v>0.3923611111111111</v>
      </c>
      <c r="K45" s="52">
        <v>0.39583333333333331</v>
      </c>
    </row>
    <row r="46" spans="1:11" s="53" customFormat="1">
      <c r="A46" s="42" t="str">
        <f>IF(AND(B46=$B$1,K46=""),"２",IF(AND(B46=$B$1,K46&lt;&gt;""),"１",IF(B46&gt;$B$1,"３","4")))</f>
        <v>4</v>
      </c>
      <c r="B46" s="43">
        <v>42830</v>
      </c>
      <c r="C46" s="44"/>
      <c r="D46" s="45">
        <v>10</v>
      </c>
      <c r="E46" s="46" t="s">
        <v>85</v>
      </c>
      <c r="F46" s="47" t="s">
        <v>56</v>
      </c>
      <c r="G46" s="48">
        <v>20</v>
      </c>
      <c r="H46" s="49">
        <f>IF(OR(J46="",K46=""),"",(K46-J46)/TIMEVALUE("1:00")*60)</f>
        <v>60.000000000000028</v>
      </c>
      <c r="I46" s="50">
        <f>IF(H46="","",G46-H46)</f>
        <v>-40.000000000000028</v>
      </c>
      <c r="J46" s="51">
        <v>0.39583333333333331</v>
      </c>
      <c r="K46" s="52">
        <v>0.4375</v>
      </c>
    </row>
    <row r="47" spans="1:11" s="53" customFormat="1">
      <c r="A47" s="42" t="str">
        <f>IF(AND(B47=$B$1,K47=""),"２",IF(AND(B47=$B$1,K47&lt;&gt;""),"１",IF(B47&gt;$B$1,"３","4")))</f>
        <v>4</v>
      </c>
      <c r="B47" s="43">
        <v>42830</v>
      </c>
      <c r="C47" s="44"/>
      <c r="D47" s="45">
        <v>10</v>
      </c>
      <c r="E47" s="46" t="s">
        <v>45</v>
      </c>
      <c r="F47" s="47" t="s">
        <v>57</v>
      </c>
      <c r="G47" s="48">
        <v>60</v>
      </c>
      <c r="H47" s="49">
        <f>IF(OR(J47="",K47=""),"",(K47-J47)/TIMEVALUE("1:00")*60)</f>
        <v>60.000000000000028</v>
      </c>
      <c r="I47" s="50">
        <f>IF(H47="","",G47-H47)</f>
        <v>-2.8421709430404007E-14</v>
      </c>
      <c r="J47" s="51">
        <v>0.45833333333333331</v>
      </c>
      <c r="K47" s="52">
        <v>0.5</v>
      </c>
    </row>
    <row r="48" spans="1:11" s="53" customFormat="1">
      <c r="A48" s="42" t="str">
        <f>IF(AND(B48=$B$1,K48=""),"２",IF(AND(B48=$B$1,K48&lt;&gt;""),"１",IF(B48&gt;$B$1,"３","4")))</f>
        <v>4</v>
      </c>
      <c r="B48" s="43">
        <v>42830</v>
      </c>
      <c r="C48" s="44" t="s">
        <v>48</v>
      </c>
      <c r="D48" s="45">
        <v>12</v>
      </c>
      <c r="E48" s="56" t="s">
        <v>45</v>
      </c>
      <c r="F48" s="57" t="s">
        <v>59</v>
      </c>
      <c r="G48" s="54">
        <v>60</v>
      </c>
      <c r="H48" s="49">
        <f>IF(OR(J48="",K48=""),"",(K48-J48)/TIMEVALUE("1:00")*60)</f>
        <v>45</v>
      </c>
      <c r="I48" s="50">
        <f>IF(H48="","",G48-H48)</f>
        <v>15</v>
      </c>
      <c r="J48" s="51">
        <v>0.5</v>
      </c>
      <c r="K48" s="52">
        <v>0.53125</v>
      </c>
    </row>
    <row r="49" spans="1:11" s="53" customFormat="1">
      <c r="A49" s="42" t="str">
        <f>IF(AND(B49=$B$1,K49=""),"２",IF(AND(B49=$B$1,K49&lt;&gt;""),"１",IF(B49&gt;$B$1,"３","4")))</f>
        <v>4</v>
      </c>
      <c r="B49" s="43">
        <v>42830</v>
      </c>
      <c r="C49" s="44"/>
      <c r="D49" s="45">
        <v>13</v>
      </c>
      <c r="E49" s="46" t="s">
        <v>45</v>
      </c>
      <c r="F49" s="47" t="s">
        <v>62</v>
      </c>
      <c r="G49" s="48">
        <v>30</v>
      </c>
      <c r="H49" s="49">
        <f>IF(OR(J49="",K49=""),"",(K49-J49)/TIMEVALUE("1:00")*60)</f>
        <v>30.000000000000053</v>
      </c>
      <c r="I49" s="50">
        <f>IF(H49="","",G49-H49)</f>
        <v>-5.3290705182007514E-14</v>
      </c>
      <c r="J49" s="51">
        <v>0.54166666666666663</v>
      </c>
      <c r="K49" s="52">
        <v>0.5625</v>
      </c>
    </row>
    <row r="50" spans="1:11" s="53" customFormat="1">
      <c r="A50" s="42" t="str">
        <f>IF(AND(B50=$B$1,K50=""),"２",IF(AND(B50=$B$1,K50&lt;&gt;""),"１",IF(B50&gt;$B$1,"３","4")))</f>
        <v>4</v>
      </c>
      <c r="B50" s="43">
        <v>42830</v>
      </c>
      <c r="C50" s="44"/>
      <c r="D50" s="45">
        <v>13</v>
      </c>
      <c r="E50" s="46" t="s">
        <v>45</v>
      </c>
      <c r="F50" s="47" t="s">
        <v>61</v>
      </c>
      <c r="G50" s="48">
        <v>120</v>
      </c>
      <c r="H50" s="49">
        <f>IF(OR(J50="",K50=""),"",(K50-J50)/TIMEVALUE("1:00")*60)</f>
        <v>210.00000000000006</v>
      </c>
      <c r="I50" s="50">
        <f>IF(H50="","",G50-H50)</f>
        <v>-90.000000000000057</v>
      </c>
      <c r="J50" s="51">
        <v>0.5625</v>
      </c>
      <c r="K50" s="52">
        <v>0.70833333333333337</v>
      </c>
    </row>
    <row r="51" spans="1:11" s="53" customFormat="1">
      <c r="A51" s="42" t="str">
        <f>IF(AND(B51=$B$1,K51=""),"２",IF(AND(B51=$B$1,K51&lt;&gt;""),"１",IF(B51&gt;$B$1,"３","4")))</f>
        <v>4</v>
      </c>
      <c r="B51" s="43">
        <v>42830</v>
      </c>
      <c r="C51" s="44"/>
      <c r="D51" s="45">
        <v>16</v>
      </c>
      <c r="E51" s="56" t="s">
        <v>45</v>
      </c>
      <c r="F51" s="57" t="s">
        <v>65</v>
      </c>
      <c r="G51" s="48">
        <v>30</v>
      </c>
      <c r="H51" s="49">
        <f>IF(OR(J51="",K51=""),"",(K51-J51)/TIMEVALUE("1:00")*60)</f>
        <v>29.999999999999893</v>
      </c>
      <c r="I51" s="50">
        <f>IF(H51="","",G51-H51)</f>
        <v>1.0658141036401503E-13</v>
      </c>
      <c r="J51" s="51">
        <v>0.70833333333333337</v>
      </c>
      <c r="K51" s="52">
        <v>0.72916666666666663</v>
      </c>
    </row>
    <row r="52" spans="1:11" s="53" customFormat="1">
      <c r="A52" s="42" t="str">
        <f>IF(AND(B52=$B$1,K52=""),"２",IF(AND(B52=$B$1,K52&lt;&gt;""),"１",IF(B52&gt;$B$1,"３","4")))</f>
        <v>4</v>
      </c>
      <c r="B52" s="43">
        <v>42830</v>
      </c>
      <c r="C52" s="44" t="s">
        <v>49</v>
      </c>
      <c r="D52" s="45">
        <v>14</v>
      </c>
      <c r="E52" s="46" t="s">
        <v>45</v>
      </c>
      <c r="F52" s="47" t="s">
        <v>63</v>
      </c>
      <c r="G52" s="54">
        <v>10</v>
      </c>
      <c r="H52" s="49">
        <f>IF(OR(J52="",K52=""),"",(K52-J52)/TIMEVALUE("1:00")*60)</f>
        <v>10.000000000000124</v>
      </c>
      <c r="I52" s="50">
        <f>IF(H52="","",G52-H52)</f>
        <v>-1.2434497875801753E-13</v>
      </c>
      <c r="J52" s="51">
        <v>0.72916666666666663</v>
      </c>
      <c r="K52" s="52">
        <v>0.73611111111111116</v>
      </c>
    </row>
    <row r="53" spans="1:11" s="53" customFormat="1">
      <c r="A53" s="42" t="str">
        <f>IF(AND(B53=$B$1,K53=""),"２",IF(AND(B53=$B$1,K53&lt;&gt;""),"１",IF(B53&gt;$B$1,"３","4")))</f>
        <v>4</v>
      </c>
      <c r="B53" s="43">
        <v>42830</v>
      </c>
      <c r="C53" s="44"/>
      <c r="D53" s="45">
        <v>17</v>
      </c>
      <c r="E53" s="56" t="s">
        <v>45</v>
      </c>
      <c r="F53" s="57" t="s">
        <v>67</v>
      </c>
      <c r="G53" s="48">
        <v>30</v>
      </c>
      <c r="H53" s="49">
        <f>IF(OR(J53="",K53=""),"",(K53-J53)/TIMEVALUE("1:00")*60)</f>
        <v>9.9999999999999645</v>
      </c>
      <c r="I53" s="50">
        <f>IF(H53="","",G53-H53)</f>
        <v>20.000000000000036</v>
      </c>
      <c r="J53" s="51">
        <v>0.77083333333333337</v>
      </c>
      <c r="K53" s="52">
        <v>0.77777777777777779</v>
      </c>
    </row>
    <row r="54" spans="1:11" s="53" customFormat="1">
      <c r="A54" s="42" t="str">
        <f>IF(AND(B54=$B$1,K54=""),"２",IF(AND(B54=$B$1,K54&lt;&gt;""),"１",IF(B54&gt;$B$1,"３","4")))</f>
        <v>4</v>
      </c>
      <c r="B54" s="43">
        <v>42830</v>
      </c>
      <c r="C54" s="44"/>
      <c r="D54" s="45">
        <v>11</v>
      </c>
      <c r="E54" s="56" t="s">
        <v>45</v>
      </c>
      <c r="F54" s="57" t="s">
        <v>58</v>
      </c>
      <c r="G54" s="48">
        <v>90</v>
      </c>
      <c r="H54" s="49">
        <f>IF(OR(J54="",K54=""),"",(K54-J54)/TIMEVALUE("1:00")*60)</f>
        <v>12.999999999999954</v>
      </c>
      <c r="I54" s="50">
        <f>IF(H54="","",G54-H54)</f>
        <v>77.000000000000043</v>
      </c>
      <c r="J54" s="51">
        <v>0.77777777777777779</v>
      </c>
      <c r="K54" s="52">
        <v>0.78680555555555554</v>
      </c>
    </row>
    <row r="55" spans="1:11" s="53" customFormat="1">
      <c r="A55" s="42" t="str">
        <f>IF(AND(B55=$B$1,K55=""),"２",IF(AND(B55=$B$1,K55&lt;&gt;""),"１",IF(B55&gt;$B$1,"３","4")))</f>
        <v>4</v>
      </c>
      <c r="B55" s="43">
        <v>42830</v>
      </c>
      <c r="C55" s="44" t="s">
        <v>49</v>
      </c>
      <c r="D55" s="45">
        <v>17</v>
      </c>
      <c r="E55" s="56" t="s">
        <v>45</v>
      </c>
      <c r="F55" s="57" t="s">
        <v>66</v>
      </c>
      <c r="G55" s="54">
        <v>10</v>
      </c>
      <c r="H55" s="49">
        <f>IF(OR(J55="",K55=""),"",(K55-J55)/TIMEVALUE("1:00")*60)</f>
        <v>6.9999999999999751</v>
      </c>
      <c r="I55" s="50">
        <f>IF(H55="","",G55-H55)</f>
        <v>3.0000000000000249</v>
      </c>
      <c r="J55" s="51">
        <v>0.78680555555555554</v>
      </c>
      <c r="K55" s="52">
        <v>0.79166666666666663</v>
      </c>
    </row>
    <row r="56" spans="1:11" s="53" customFormat="1">
      <c r="A56" s="42" t="str">
        <f>IF(AND(B56=$B$1,K56=""),"２",IF(AND(B56=$B$1,K56&lt;&gt;""),"１",IF(B56&gt;$B$1,"３","4")))</f>
        <v>4</v>
      </c>
      <c r="B56" s="43">
        <v>42830</v>
      </c>
      <c r="C56" s="44"/>
      <c r="D56" s="45">
        <v>19</v>
      </c>
      <c r="E56" s="46" t="s">
        <v>45</v>
      </c>
      <c r="F56" s="47" t="s">
        <v>71</v>
      </c>
      <c r="G56" s="48">
        <v>90</v>
      </c>
      <c r="H56" s="49">
        <f>IF(OR(J56="",K56=""),"",(K56-J56)/TIMEVALUE("1:00")*60)</f>
        <v>120.00000000000006</v>
      </c>
      <c r="I56" s="50">
        <f>IF(H56="","",G56-H56)</f>
        <v>-30.000000000000057</v>
      </c>
      <c r="J56" s="51">
        <v>0.8125</v>
      </c>
      <c r="K56" s="52">
        <v>0.89583333333333337</v>
      </c>
    </row>
    <row r="57" spans="1:11" s="53" customFormat="1">
      <c r="A57" s="42" t="str">
        <f>IF(AND(B57=$B$1,K57=""),"２",IF(AND(B57=$B$1,K57&lt;&gt;""),"１",IF(B57&gt;$B$1,"３","4")))</f>
        <v>4</v>
      </c>
      <c r="B57" s="43">
        <v>42830</v>
      </c>
      <c r="C57" s="44" t="s">
        <v>47</v>
      </c>
      <c r="D57" s="45">
        <v>19</v>
      </c>
      <c r="E57" s="46" t="s">
        <v>45</v>
      </c>
      <c r="F57" s="47" t="s">
        <v>70</v>
      </c>
      <c r="G57" s="54">
        <v>10</v>
      </c>
      <c r="H57" s="49">
        <f>IF(OR(J57="",K57=""),"",(K57-J57)/TIMEVALUE("1:00")*60)</f>
        <v>14.999999999999947</v>
      </c>
      <c r="I57" s="50">
        <f>IF(H57="","",G57-H57)</f>
        <v>-4.9999999999999467</v>
      </c>
      <c r="J57" s="51">
        <v>0.89583333333333337</v>
      </c>
      <c r="K57" s="52">
        <v>0.90625</v>
      </c>
    </row>
    <row r="58" spans="1:11" s="53" customFormat="1">
      <c r="A58" s="42" t="str">
        <f>IF(AND(B58=$B$1,K58=""),"２",IF(AND(B58=$B$1,K58&lt;&gt;""),"１",IF(B58&gt;$B$1,"３","4")))</f>
        <v>4</v>
      </c>
      <c r="B58" s="43">
        <v>42830</v>
      </c>
      <c r="C58" s="44" t="s">
        <v>46</v>
      </c>
      <c r="D58" s="45">
        <v>19</v>
      </c>
      <c r="E58" s="56" t="s">
        <v>45</v>
      </c>
      <c r="F58" s="57" t="s">
        <v>72</v>
      </c>
      <c r="G58" s="54">
        <v>60</v>
      </c>
      <c r="H58" s="49">
        <f>IF(OR(J58="",K58=""),"",(K58-J58)/TIMEVALUE("1:00")*60)</f>
        <v>45</v>
      </c>
      <c r="I58" s="50">
        <f>IF(H58="","",G58-H58)</f>
        <v>15</v>
      </c>
      <c r="J58" s="51">
        <v>0.90625</v>
      </c>
      <c r="K58" s="52">
        <v>0.9375</v>
      </c>
    </row>
    <row r="59" spans="1:11" s="53" customFormat="1">
      <c r="A59" s="42" t="str">
        <f>IF(AND(B59=$B$1,K59=""),"２",IF(AND(B59=$B$1,K59&lt;&gt;""),"１",IF(B59&gt;$B$1,"３","4")))</f>
        <v>4</v>
      </c>
      <c r="B59" s="43">
        <v>42830</v>
      </c>
      <c r="C59" s="44" t="s">
        <v>47</v>
      </c>
      <c r="D59" s="45">
        <v>21</v>
      </c>
      <c r="E59" s="56" t="s">
        <v>45</v>
      </c>
      <c r="F59" s="57" t="s">
        <v>73</v>
      </c>
      <c r="G59" s="54">
        <v>90</v>
      </c>
      <c r="H59" s="49">
        <f>IF(OR(J59="",K59=""),"",(K59-J59)/TIMEVALUE("1:00")*60)</f>
        <v>90</v>
      </c>
      <c r="I59" s="50">
        <f>IF(H59="","",G59-H59)</f>
        <v>0</v>
      </c>
      <c r="J59" s="51">
        <v>0.9375</v>
      </c>
      <c r="K59" s="52">
        <v>1</v>
      </c>
    </row>
    <row r="60" spans="1:11" s="53" customFormat="1">
      <c r="A60" s="42" t="str">
        <f>IF(AND(B60=$B$1,K60=""),"２",IF(AND(B60=$B$1,K60&lt;&gt;""),"１",IF(B60&gt;$B$1,"３","4")))</f>
        <v>4</v>
      </c>
      <c r="B60" s="43">
        <v>42831</v>
      </c>
      <c r="C60" s="44" t="s">
        <v>46</v>
      </c>
      <c r="D60" s="45">
        <v>6</v>
      </c>
      <c r="E60" s="46" t="s">
        <v>45</v>
      </c>
      <c r="F60" s="47" t="s">
        <v>50</v>
      </c>
      <c r="G60" s="54">
        <v>60</v>
      </c>
      <c r="H60" s="49">
        <f>IF(OR(J60="",K60=""),"",(K60-J60)/TIMEVALUE("1:00")*60)</f>
        <v>70.000000000000071</v>
      </c>
      <c r="I60" s="50">
        <f>IF(H60="","",G60-H60)</f>
        <v>-10.000000000000071</v>
      </c>
      <c r="J60" s="51">
        <v>0.2986111111111111</v>
      </c>
      <c r="K60" s="52">
        <v>0.34722222222222227</v>
      </c>
    </row>
    <row r="61" spans="1:11" s="53" customFormat="1">
      <c r="A61" s="42" t="str">
        <f>IF(AND(B61=$B$1,K61=""),"２",IF(AND(B61=$B$1,K61&lt;&gt;""),"１",IF(B61&gt;$B$1,"３","4")))</f>
        <v>4</v>
      </c>
      <c r="B61" s="43">
        <v>42831</v>
      </c>
      <c r="C61" s="44" t="s">
        <v>46</v>
      </c>
      <c r="D61" s="45">
        <v>8</v>
      </c>
      <c r="E61" s="46" t="s">
        <v>45</v>
      </c>
      <c r="F61" s="47" t="s">
        <v>91</v>
      </c>
      <c r="G61" s="54">
        <v>15</v>
      </c>
      <c r="H61" s="49">
        <f>IF(OR(J61="",K61=""),"",(K61-J61)/TIMEVALUE("1:00")*60)</f>
        <v>19.999999999999929</v>
      </c>
      <c r="I61" s="50">
        <f>IF(H61="","",G61-H61)</f>
        <v>-4.9999999999999289</v>
      </c>
      <c r="J61" s="51">
        <v>0.34722222222222227</v>
      </c>
      <c r="K61" s="52">
        <v>0.3611111111111111</v>
      </c>
    </row>
    <row r="62" spans="1:11" s="53" customFormat="1">
      <c r="A62" s="42" t="str">
        <f>IF(AND(B62=$B$1,K62=""),"２",IF(AND(B62=$B$1,K62&lt;&gt;""),"１",IF(B62&gt;$B$1,"３","4")))</f>
        <v>4</v>
      </c>
      <c r="B62" s="43">
        <v>42831</v>
      </c>
      <c r="C62" s="44" t="s">
        <v>47</v>
      </c>
      <c r="D62" s="45">
        <v>8</v>
      </c>
      <c r="E62" s="56" t="s">
        <v>45</v>
      </c>
      <c r="F62" s="57" t="s">
        <v>74</v>
      </c>
      <c r="G62" s="54">
        <v>10</v>
      </c>
      <c r="H62" s="49">
        <f>IF(OR(J62="",K62=""),"",(K62-J62)/TIMEVALUE("1:00")*60)</f>
        <v>6.0000000000000586</v>
      </c>
      <c r="I62" s="50">
        <f>IF(H62="","",G62-H62)</f>
        <v>3.9999999999999414</v>
      </c>
      <c r="J62" s="51">
        <v>0.3611111111111111</v>
      </c>
      <c r="K62" s="52">
        <v>0.36527777777777781</v>
      </c>
    </row>
    <row r="63" spans="1:11" s="53" customFormat="1">
      <c r="A63" s="42" t="str">
        <f>IF(AND(B63=$B$1,K63=""),"２",IF(AND(B63=$B$1,K63&lt;&gt;""),"１",IF(B63&gt;$B$1,"３","4")))</f>
        <v>4</v>
      </c>
      <c r="B63" s="43">
        <v>42831</v>
      </c>
      <c r="C63" s="44" t="s">
        <v>47</v>
      </c>
      <c r="D63" s="45">
        <v>10</v>
      </c>
      <c r="E63" s="46" t="s">
        <v>45</v>
      </c>
      <c r="F63" s="55" t="s">
        <v>76</v>
      </c>
      <c r="G63" s="54">
        <v>20</v>
      </c>
      <c r="H63" s="49">
        <f>IF(OR(J63="",K63=""),"",(K63-J63)/TIMEVALUE("1:00")*60)</f>
        <v>9.9999999999999645</v>
      </c>
      <c r="I63" s="50">
        <f>IF(H63="","",G63-H63)</f>
        <v>10.000000000000036</v>
      </c>
      <c r="J63" s="51">
        <v>0.3888888888888889</v>
      </c>
      <c r="K63" s="52">
        <v>0.39583333333333331</v>
      </c>
    </row>
    <row r="64" spans="1:11" s="53" customFormat="1">
      <c r="A64" s="42" t="str">
        <f>IF(AND(B64=$B$1,K64=""),"２",IF(AND(B64=$B$1,K64&lt;&gt;""),"１",IF(B64&gt;$B$1,"３","4")))</f>
        <v>4</v>
      </c>
      <c r="B64" s="43">
        <v>42831</v>
      </c>
      <c r="C64" s="44"/>
      <c r="D64" s="45">
        <v>13</v>
      </c>
      <c r="E64" s="46" t="s">
        <v>45</v>
      </c>
      <c r="F64" s="55" t="s">
        <v>60</v>
      </c>
      <c r="G64" s="48">
        <v>5</v>
      </c>
      <c r="H64" s="49">
        <f>IF(OR(J64="",K64=""),"",(K64-J64)/TIMEVALUE("1:00")*60)</f>
        <v>4.9999999999999023</v>
      </c>
      <c r="I64" s="50">
        <f>IF(H64="","",G64-H64)</f>
        <v>9.7699626167013776E-14</v>
      </c>
      <c r="J64" s="51">
        <v>0.39930555555555558</v>
      </c>
      <c r="K64" s="52">
        <v>0.40277777777777773</v>
      </c>
    </row>
    <row r="65" spans="1:11" s="53" customFormat="1">
      <c r="A65" s="42" t="str">
        <f>IF(AND(B65=$B$1,K65=""),"２",IF(AND(B65=$B$1,K65&lt;&gt;""),"１",IF(B65&gt;$B$1,"３","4")))</f>
        <v>4</v>
      </c>
      <c r="B65" s="43">
        <v>42831</v>
      </c>
      <c r="C65" s="44"/>
      <c r="D65" s="45">
        <v>9</v>
      </c>
      <c r="E65" s="56" t="s">
        <v>45</v>
      </c>
      <c r="F65" s="57" t="s">
        <v>75</v>
      </c>
      <c r="G65" s="48">
        <v>60</v>
      </c>
      <c r="H65" s="49">
        <f>IF(OR(J65="",K65=""),"",(K65-J65)/TIMEVALUE("1:00")*60)</f>
        <v>58.99999999999995</v>
      </c>
      <c r="I65" s="50">
        <f>IF(H65="","",G65-H65)</f>
        <v>1.0000000000000497</v>
      </c>
      <c r="J65" s="51">
        <v>0.36527777777777781</v>
      </c>
      <c r="K65" s="52">
        <v>0.40625</v>
      </c>
    </row>
    <row r="66" spans="1:11" s="53" customFormat="1">
      <c r="A66" s="42" t="str">
        <f>IF(AND(B66=$B$1,K66=""),"２",IF(AND(B66=$B$1,K66&lt;&gt;""),"１",IF(B66&gt;$B$1,"３","4")))</f>
        <v>4</v>
      </c>
      <c r="B66" s="43">
        <v>42831</v>
      </c>
      <c r="C66" s="44"/>
      <c r="D66" s="45">
        <v>10</v>
      </c>
      <c r="E66" s="56" t="s">
        <v>45</v>
      </c>
      <c r="F66" s="57" t="s">
        <v>78</v>
      </c>
      <c r="G66" s="48">
        <v>75</v>
      </c>
      <c r="H66" s="49">
        <f>IF(OR(J66="",K66=""),"",(K66-J66)/TIMEVALUE("1:00")*60)</f>
        <v>65.000000000000014</v>
      </c>
      <c r="I66" s="50">
        <f>IF(H66="","",G66-H66)</f>
        <v>9.9999999999999858</v>
      </c>
      <c r="J66" s="51">
        <v>0.40625</v>
      </c>
      <c r="K66" s="52">
        <v>0.4513888888888889</v>
      </c>
    </row>
    <row r="67" spans="1:11" s="53" customFormat="1">
      <c r="A67" s="42" t="str">
        <f>IF(AND(B67=$B$1,K67=""),"２",IF(AND(B67=$B$1,K67&lt;&gt;""),"１",IF(B67&gt;$B$1,"３","4")))</f>
        <v>4</v>
      </c>
      <c r="B67" s="43">
        <v>42831</v>
      </c>
      <c r="C67" s="44"/>
      <c r="D67" s="45">
        <v>11</v>
      </c>
      <c r="E67" s="46" t="s">
        <v>45</v>
      </c>
      <c r="F67" s="47" t="s">
        <v>79</v>
      </c>
      <c r="G67" s="48">
        <v>60</v>
      </c>
      <c r="H67" s="49">
        <f>IF(OR(J67="",K67=""),"",(K67-J67)/TIMEVALUE("1:00")*60)</f>
        <v>64.999999999999929</v>
      </c>
      <c r="I67" s="50">
        <f>IF(H67="","",G67-H67)</f>
        <v>-4.9999999999999289</v>
      </c>
      <c r="J67" s="51">
        <v>0.4513888888888889</v>
      </c>
      <c r="K67" s="52">
        <v>0.49652777777777773</v>
      </c>
    </row>
    <row r="68" spans="1:11" s="53" customFormat="1">
      <c r="A68" s="42" t="str">
        <f>IF(AND(B68=$B$1,K68=""),"２",IF(AND(B68=$B$1,K68&lt;&gt;""),"１",IF(B68&gt;$B$1,"３","4")))</f>
        <v>4</v>
      </c>
      <c r="B68" s="43">
        <v>42831</v>
      </c>
      <c r="C68" s="44" t="s">
        <v>47</v>
      </c>
      <c r="D68" s="45">
        <v>11</v>
      </c>
      <c r="E68" s="46" t="s">
        <v>45</v>
      </c>
      <c r="F68" s="47" t="s">
        <v>55</v>
      </c>
      <c r="G68" s="54">
        <v>10</v>
      </c>
      <c r="H68" s="49">
        <f>IF(OR(J68="",K68=""),"",(K68-J68)/TIMEVALUE("1:00")*60)</f>
        <v>33.000000000000121</v>
      </c>
      <c r="I68" s="50">
        <f>IF(H68="","",G68-H68)</f>
        <v>-23.000000000000121</v>
      </c>
      <c r="J68" s="51">
        <v>0.49652777777777773</v>
      </c>
      <c r="K68" s="52">
        <v>0.51944444444444449</v>
      </c>
    </row>
    <row r="69" spans="1:11" s="53" customFormat="1">
      <c r="A69" s="42" t="str">
        <f>IF(AND(B69=$B$1,K69=""),"２",IF(AND(B69=$B$1,K69&lt;&gt;""),"１",IF(B69&gt;$B$1,"３","4")))</f>
        <v>4</v>
      </c>
      <c r="B69" s="43">
        <v>42831</v>
      </c>
      <c r="C69" s="44" t="s">
        <v>46</v>
      </c>
      <c r="D69" s="45">
        <v>12</v>
      </c>
      <c r="E69" s="46" t="s">
        <v>45</v>
      </c>
      <c r="F69" s="47" t="s">
        <v>59</v>
      </c>
      <c r="G69" s="54">
        <v>60</v>
      </c>
      <c r="H69" s="49">
        <f>IF(OR(J69="",K69=""),"",(K69-J69)/TIMEVALUE("1:00")*60)</f>
        <v>86.999999999999858</v>
      </c>
      <c r="I69" s="50">
        <f>IF(H69="","",G69-H69)</f>
        <v>-26.999999999999858</v>
      </c>
      <c r="J69" s="51">
        <v>0.51944444444444449</v>
      </c>
      <c r="K69" s="52">
        <v>0.57986111111111105</v>
      </c>
    </row>
    <row r="70" spans="1:11" s="53" customFormat="1">
      <c r="A70" s="42" t="str">
        <f>IF(AND(B70=$B$1,K70=""),"２",IF(AND(B70=$B$1,K70&lt;&gt;""),"１",IF(B70&gt;$B$1,"３","4")))</f>
        <v>4</v>
      </c>
      <c r="B70" s="43">
        <v>42831</v>
      </c>
      <c r="C70" s="44" t="s">
        <v>47</v>
      </c>
      <c r="D70" s="45">
        <v>14</v>
      </c>
      <c r="E70" s="56" t="s">
        <v>45</v>
      </c>
      <c r="F70" s="57" t="s">
        <v>63</v>
      </c>
      <c r="G70" s="54">
        <v>10</v>
      </c>
      <c r="H70" s="49">
        <f>IF(OR(J70="",K70=""),"",(K70-J70)/TIMEVALUE("1:00")*60)</f>
        <v>1.0000000000001563</v>
      </c>
      <c r="I70" s="50">
        <f>IF(H70="","",G70-H70)</f>
        <v>8.9999999999998437</v>
      </c>
      <c r="J70" s="51">
        <v>0.57986111111111105</v>
      </c>
      <c r="K70" s="52">
        <v>0.5805555555555556</v>
      </c>
    </row>
    <row r="71" spans="1:11" s="53" customFormat="1">
      <c r="A71" s="42" t="str">
        <f>IF(AND(B71=$B$1,K71=""),"２",IF(AND(B71=$B$1,K71&lt;&gt;""),"１",IF(B71&gt;$B$1,"３","4")))</f>
        <v>4</v>
      </c>
      <c r="B71" s="43">
        <v>42831</v>
      </c>
      <c r="C71" s="44" t="s">
        <v>49</v>
      </c>
      <c r="D71" s="45">
        <v>14</v>
      </c>
      <c r="E71" s="56" t="s">
        <v>45</v>
      </c>
      <c r="F71" s="57" t="s">
        <v>80</v>
      </c>
      <c r="G71" s="54">
        <v>20</v>
      </c>
      <c r="H71" s="49">
        <f>IF(OR(J71="",K71=""),"",(K71-J71)/TIMEVALUE("1:00")*60)</f>
        <v>2.9999999999998295</v>
      </c>
      <c r="I71" s="50">
        <f>IF(H71="","",G71-H71)</f>
        <v>17.000000000000171</v>
      </c>
      <c r="J71" s="51">
        <v>0.5805555555555556</v>
      </c>
      <c r="K71" s="52">
        <v>0.58263888888888882</v>
      </c>
    </row>
    <row r="72" spans="1:11" s="53" customFormat="1">
      <c r="A72" s="42" t="str">
        <f>IF(AND(B72=$B$1,K72=""),"２",IF(AND(B72=$B$1,K72&lt;&gt;""),"１",IF(B72&gt;$B$1,"３","4")))</f>
        <v>4</v>
      </c>
      <c r="B72" s="43">
        <v>42831</v>
      </c>
      <c r="C72" s="44" t="s">
        <v>46</v>
      </c>
      <c r="D72" s="45">
        <v>10</v>
      </c>
      <c r="E72" s="56" t="s">
        <v>45</v>
      </c>
      <c r="F72" s="59" t="s">
        <v>77</v>
      </c>
      <c r="G72" s="54">
        <v>120</v>
      </c>
      <c r="H72" s="49">
        <f>IF(OR(J72="",K72=""),"",(K72-J72)/TIMEVALUE("1:00")*60)</f>
        <v>86.000000000000014</v>
      </c>
      <c r="I72" s="50">
        <f>IF(H72="","",G72-H72)</f>
        <v>33.999999999999986</v>
      </c>
      <c r="J72" s="51">
        <v>0.58263888888888882</v>
      </c>
      <c r="K72" s="52">
        <v>0.64236111111111105</v>
      </c>
    </row>
    <row r="73" spans="1:11" s="53" customFormat="1">
      <c r="A73" s="42" t="str">
        <f>IF(AND(B73=$B$1,K73=""),"２",IF(AND(B73=$B$1,K73&lt;&gt;""),"１",IF(B73&gt;$B$1,"３","4")))</f>
        <v>4</v>
      </c>
      <c r="B73" s="43">
        <v>42831</v>
      </c>
      <c r="C73" s="44" t="s">
        <v>46</v>
      </c>
      <c r="D73" s="45">
        <v>18</v>
      </c>
      <c r="E73" s="56" t="s">
        <v>45</v>
      </c>
      <c r="F73" s="57" t="s">
        <v>68</v>
      </c>
      <c r="G73" s="54">
        <v>5</v>
      </c>
      <c r="H73" s="49">
        <f>IF(OR(J73="",K73=""),"",(K73-J73)/TIMEVALUE("1:00")*60)</f>
        <v>3.9999999999999858</v>
      </c>
      <c r="I73" s="50">
        <f>IF(H73="","",G73-H73)</f>
        <v>1.0000000000000142</v>
      </c>
      <c r="J73" s="51">
        <v>0.64236111111111105</v>
      </c>
      <c r="K73" s="52">
        <v>0.64513888888888882</v>
      </c>
    </row>
    <row r="74" spans="1:11" s="53" customFormat="1">
      <c r="A74" s="42" t="str">
        <f>IF(AND(B74=$B$1,K74=""),"２",IF(AND(B74=$B$1,K74&lt;&gt;""),"１",IF(B74&gt;$B$1,"３","4")))</f>
        <v>4</v>
      </c>
      <c r="B74" s="43">
        <v>42831</v>
      </c>
      <c r="C74" s="44" t="s">
        <v>49</v>
      </c>
      <c r="D74" s="45">
        <v>17</v>
      </c>
      <c r="E74" s="56" t="s">
        <v>45</v>
      </c>
      <c r="F74" s="57" t="s">
        <v>83</v>
      </c>
      <c r="G74" s="54">
        <v>20</v>
      </c>
      <c r="H74" s="49">
        <f>IF(OR(J74="",K74=""),"",(K74-J74)/TIMEVALUE("1:00")*60)</f>
        <v>15.000000000000107</v>
      </c>
      <c r="I74" s="50">
        <f>IF(H74="","",G74-H74)</f>
        <v>4.9999999999998934</v>
      </c>
      <c r="J74" s="51">
        <v>0.69791666666666663</v>
      </c>
      <c r="K74" s="52">
        <v>0.70833333333333337</v>
      </c>
    </row>
    <row r="75" spans="1:11" s="53" customFormat="1">
      <c r="A75" s="42" t="str">
        <f>IF(AND(B75=$B$1,K75=""),"２",IF(AND(B75=$B$1,K75&lt;&gt;""),"１",IF(B75&gt;$B$1,"３","4")))</f>
        <v>4</v>
      </c>
      <c r="B75" s="43">
        <v>42831</v>
      </c>
      <c r="C75" s="44" t="s">
        <v>49</v>
      </c>
      <c r="D75" s="45">
        <v>17</v>
      </c>
      <c r="E75" s="56" t="s">
        <v>45</v>
      </c>
      <c r="F75" s="57" t="s">
        <v>66</v>
      </c>
      <c r="G75" s="54">
        <v>10</v>
      </c>
      <c r="H75" s="49">
        <f>IF(OR(J75="",K75=""),"",(K75-J75)/TIMEVALUE("1:00")*60)</f>
        <v>9.9999999999999645</v>
      </c>
      <c r="I75" s="50">
        <f>IF(H75="","",G75-H75)</f>
        <v>3.5527136788005009E-14</v>
      </c>
      <c r="J75" s="51">
        <v>0.70833333333333337</v>
      </c>
      <c r="K75" s="52">
        <v>0.71527777777777779</v>
      </c>
    </row>
    <row r="76" spans="1:11" s="53" customFormat="1">
      <c r="A76" s="42" t="str">
        <f>IF(AND(B76=$B$1,K76=""),"２",IF(AND(B76=$B$1,K76&lt;&gt;""),"１",IF(B76&gt;$B$1,"３","4")))</f>
        <v>4</v>
      </c>
      <c r="B76" s="43">
        <v>42831</v>
      </c>
      <c r="C76" s="44" t="s">
        <v>46</v>
      </c>
      <c r="D76" s="45">
        <v>19</v>
      </c>
      <c r="E76" s="46" t="s">
        <v>45</v>
      </c>
      <c r="F76" s="47" t="s">
        <v>72</v>
      </c>
      <c r="G76" s="54">
        <v>60</v>
      </c>
      <c r="H76" s="49">
        <f>IF(OR(J76="",K76=""),"",(K76-J76)/TIMEVALUE("1:00")*60)</f>
        <v>99.999999999999801</v>
      </c>
      <c r="I76" s="50">
        <f>IF(H76="","",G76-H76)</f>
        <v>-39.999999999999801</v>
      </c>
      <c r="J76" s="51">
        <v>0.79861111111111116</v>
      </c>
      <c r="K76" s="52">
        <v>0.86805555555555547</v>
      </c>
    </row>
    <row r="77" spans="1:11" s="53" customFormat="1">
      <c r="A77" s="42" t="str">
        <f>IF(AND(B77=$B$1,K77=""),"２",IF(AND(B77=$B$1,K77&lt;&gt;""),"１",IF(B77&gt;$B$1,"３","4")))</f>
        <v>4</v>
      </c>
      <c r="B77" s="43">
        <v>42831</v>
      </c>
      <c r="C77" s="44" t="s">
        <v>47</v>
      </c>
      <c r="D77" s="45">
        <v>19</v>
      </c>
      <c r="E77" s="46" t="s">
        <v>45</v>
      </c>
      <c r="F77" s="47" t="s">
        <v>70</v>
      </c>
      <c r="G77" s="54">
        <v>10</v>
      </c>
      <c r="H77" s="49">
        <f>IF(OR(J77="",K77=""),"",(K77-J77)/TIMEVALUE("1:00")*60)</f>
        <v>10.000000000000124</v>
      </c>
      <c r="I77" s="50">
        <f>IF(H77="","",G77-H77)</f>
        <v>-1.2434497875801753E-13</v>
      </c>
      <c r="J77" s="51">
        <v>0.86805555555555547</v>
      </c>
      <c r="K77" s="52">
        <v>0.875</v>
      </c>
    </row>
    <row r="78" spans="1:11" s="53" customFormat="1">
      <c r="A78" s="42" t="str">
        <f>IF(AND(B78=$B$1,K78=""),"２",IF(AND(B78=$B$1,K78&lt;&gt;""),"１",IF(B78&gt;$B$1,"３","4")))</f>
        <v>4</v>
      </c>
      <c r="B78" s="43">
        <v>42831</v>
      </c>
      <c r="C78" s="44" t="s">
        <v>47</v>
      </c>
      <c r="D78" s="45">
        <v>21</v>
      </c>
      <c r="E78" s="46" t="s">
        <v>45</v>
      </c>
      <c r="F78" s="47" t="s">
        <v>73</v>
      </c>
      <c r="G78" s="54">
        <v>90</v>
      </c>
      <c r="H78" s="49">
        <f>IF(OR(J78="",K78=""),"",(K78-J78)/TIMEVALUE("1:00")*60)</f>
        <v>100.00000000000013</v>
      </c>
      <c r="I78" s="50">
        <f>IF(H78="","",G78-H78)</f>
        <v>-10.000000000000128</v>
      </c>
      <c r="J78" s="51">
        <v>0.875</v>
      </c>
      <c r="K78" s="52">
        <v>0.94444444444444453</v>
      </c>
    </row>
    <row r="79" spans="1:11" s="53" customFormat="1">
      <c r="A79" s="42" t="str">
        <f>IF(AND(B79=$B$1,K79=""),"２",IF(AND(B79=$B$1,K79&lt;&gt;""),"１",IF(B79&gt;$B$1,"３","4")))</f>
        <v>4</v>
      </c>
      <c r="B79" s="43">
        <v>42832</v>
      </c>
      <c r="C79" s="44" t="s">
        <v>47</v>
      </c>
      <c r="D79" s="45">
        <v>8</v>
      </c>
      <c r="E79" s="46" t="s">
        <v>45</v>
      </c>
      <c r="F79" s="47" t="s">
        <v>74</v>
      </c>
      <c r="G79" s="54">
        <v>10</v>
      </c>
      <c r="H79" s="49">
        <f>IF(OR(J79="",K79=""),"",(K79-J79)/TIMEVALUE("1:00")*60)</f>
        <v>11.999999999999957</v>
      </c>
      <c r="I79" s="50">
        <f>IF(H79="","",G79-H79)</f>
        <v>-1.9999999999999574</v>
      </c>
      <c r="J79" s="51">
        <v>0.2986111111111111</v>
      </c>
      <c r="K79" s="52">
        <v>0.30694444444444441</v>
      </c>
    </row>
    <row r="80" spans="1:11" s="53" customFormat="1">
      <c r="A80" s="42" t="str">
        <f>IF(AND(B80=$B$1,K80=""),"２",IF(AND(B80=$B$1,K80&lt;&gt;""),"１",IF(B80&gt;$B$1,"３","4")))</f>
        <v>4</v>
      </c>
      <c r="B80" s="43">
        <v>42832</v>
      </c>
      <c r="C80" s="44" t="s">
        <v>46</v>
      </c>
      <c r="D80" s="45">
        <v>6</v>
      </c>
      <c r="E80" s="56" t="s">
        <v>45</v>
      </c>
      <c r="F80" s="57" t="s">
        <v>50</v>
      </c>
      <c r="G80" s="54">
        <v>60</v>
      </c>
      <c r="H80" s="49">
        <f>IF(OR(J80="",K80=""),"",(K80-J80)/TIMEVALUE("1:00")*60)</f>
        <v>43.000000000000085</v>
      </c>
      <c r="I80" s="50">
        <f>IF(H80="","",G80-H80)</f>
        <v>16.999999999999915</v>
      </c>
      <c r="J80" s="51">
        <v>0.30694444444444441</v>
      </c>
      <c r="K80" s="52">
        <v>0.33680555555555558</v>
      </c>
    </row>
    <row r="81" spans="1:11" s="53" customFormat="1">
      <c r="A81" s="42" t="str">
        <f>IF(AND(B81=$B$1,K81=""),"２",IF(AND(B81=$B$1,K81&lt;&gt;""),"１",IF(B81&gt;$B$1,"３","4")))</f>
        <v>4</v>
      </c>
      <c r="B81" s="43">
        <v>42832</v>
      </c>
      <c r="C81" s="44" t="s">
        <v>46</v>
      </c>
      <c r="D81" s="45">
        <v>8</v>
      </c>
      <c r="E81" s="46" t="s">
        <v>45</v>
      </c>
      <c r="F81" s="47" t="s">
        <v>91</v>
      </c>
      <c r="G81" s="54">
        <v>15</v>
      </c>
      <c r="H81" s="49">
        <f>IF(OR(J81="",K81=""),"",(K81-J81)/TIMEVALUE("1:00")*60)</f>
        <v>17.000000000000021</v>
      </c>
      <c r="I81" s="50">
        <f>IF(H81="","",G81-H81)</f>
        <v>-2.0000000000000213</v>
      </c>
      <c r="J81" s="51">
        <v>0.33680555555555558</v>
      </c>
      <c r="K81" s="52">
        <v>0.34861111111111115</v>
      </c>
    </row>
    <row r="82" spans="1:11" s="53" customFormat="1">
      <c r="A82" s="42" t="str">
        <f>IF(AND(B82=$B$1,K82=""),"２",IF(AND(B82=$B$1,K82&lt;&gt;""),"１",IF(B82&gt;$B$1,"３","4")))</f>
        <v>4</v>
      </c>
      <c r="B82" s="43">
        <v>42832</v>
      </c>
      <c r="C82" s="44" t="s">
        <v>47</v>
      </c>
      <c r="D82" s="45">
        <v>10</v>
      </c>
      <c r="E82" s="56" t="s">
        <v>45</v>
      </c>
      <c r="F82" s="57" t="s">
        <v>76</v>
      </c>
      <c r="G82" s="54">
        <v>20</v>
      </c>
      <c r="H82" s="49">
        <f>IF(OR(J82="",K82=""),"",(K82-J82)/TIMEVALUE("1:00")*60)</f>
        <v>9.9999999999999645</v>
      </c>
      <c r="I82" s="50">
        <f>IF(H82="","",G82-H82)</f>
        <v>10.000000000000036</v>
      </c>
      <c r="J82" s="51">
        <v>0.4375</v>
      </c>
      <c r="K82" s="52">
        <v>0.44444444444444442</v>
      </c>
    </row>
    <row r="83" spans="1:11" s="53" customFormat="1">
      <c r="A83" s="42" t="str">
        <f>IF(AND(B83=$B$1,K83=""),"２",IF(AND(B83=$B$1,K83&lt;&gt;""),"１",IF(B83&gt;$B$1,"３","4")))</f>
        <v>4</v>
      </c>
      <c r="B83" s="43">
        <v>42832</v>
      </c>
      <c r="C83" s="44"/>
      <c r="D83" s="45">
        <v>9</v>
      </c>
      <c r="E83" s="56" t="s">
        <v>45</v>
      </c>
      <c r="F83" s="57" t="s">
        <v>87</v>
      </c>
      <c r="G83" s="48">
        <v>210</v>
      </c>
      <c r="H83" s="49">
        <f>IF(OR(J83="",K83=""),"",(K83-J83)/TIMEVALUE("1:00")*60)</f>
        <v>189.99999999999997</v>
      </c>
      <c r="I83" s="50">
        <f>IF(H83="","",G83-H83)</f>
        <v>20.000000000000028</v>
      </c>
      <c r="J83" s="51">
        <v>0.375</v>
      </c>
      <c r="K83" s="52">
        <v>0.50694444444444442</v>
      </c>
    </row>
    <row r="84" spans="1:11" s="53" customFormat="1">
      <c r="A84" s="42" t="str">
        <f>IF(AND(B84=$B$1,K84=""),"２",IF(AND(B84=$B$1,K84&lt;&gt;""),"１",IF(B84&gt;$B$1,"３","4")))</f>
        <v>4</v>
      </c>
      <c r="B84" s="43">
        <v>42832</v>
      </c>
      <c r="C84" s="44" t="s">
        <v>47</v>
      </c>
      <c r="D84" s="45">
        <v>11</v>
      </c>
      <c r="E84" s="46" t="s">
        <v>45</v>
      </c>
      <c r="F84" s="47" t="s">
        <v>55</v>
      </c>
      <c r="G84" s="54">
        <v>10</v>
      </c>
      <c r="H84" s="49">
        <f>IF(OR(J84="",K84=""),"",(K84-J84)/TIMEVALUE("1:00")*60)</f>
        <v>14.999999999999947</v>
      </c>
      <c r="I84" s="50">
        <f>IF(H84="","",G84-H84)</f>
        <v>-4.9999999999999467</v>
      </c>
      <c r="J84" s="51">
        <v>0.50694444444444442</v>
      </c>
      <c r="K84" s="52">
        <v>0.51736111111111105</v>
      </c>
    </row>
    <row r="85" spans="1:11" s="53" customFormat="1">
      <c r="A85" s="42" t="str">
        <f>IF(AND(B85=$B$1,K85=""),"２",IF(AND(B85=$B$1,K85&lt;&gt;""),"１",IF(B85&gt;$B$1,"３","4")))</f>
        <v>4</v>
      </c>
      <c r="B85" s="43">
        <v>42832</v>
      </c>
      <c r="C85" s="44" t="s">
        <v>46</v>
      </c>
      <c r="D85" s="45">
        <v>12</v>
      </c>
      <c r="E85" s="54" t="s">
        <v>45</v>
      </c>
      <c r="F85" s="55" t="s">
        <v>59</v>
      </c>
      <c r="G85" s="54">
        <v>60</v>
      </c>
      <c r="H85" s="49">
        <f>IF(OR(J85="",K85=""),"",(K85-J85)/TIMEVALUE("1:00")*60)</f>
        <v>50.000000000000142</v>
      </c>
      <c r="I85" s="50">
        <f>IF(H85="","",G85-H85)</f>
        <v>9.9999999999998579</v>
      </c>
      <c r="J85" s="51">
        <v>0.51736111111111105</v>
      </c>
      <c r="K85" s="52">
        <v>0.55208333333333337</v>
      </c>
    </row>
    <row r="86" spans="1:11" s="53" customFormat="1">
      <c r="A86" s="42" t="str">
        <f>IF(AND(B86=$B$1,K86=""),"２",IF(AND(B86=$B$1,K86&lt;&gt;""),"１",IF(B86&gt;$B$1,"３","4")))</f>
        <v>4</v>
      </c>
      <c r="B86" s="43">
        <v>42832</v>
      </c>
      <c r="C86" s="44" t="s">
        <v>47</v>
      </c>
      <c r="D86" s="45">
        <v>14</v>
      </c>
      <c r="E86" s="56" t="s">
        <v>45</v>
      </c>
      <c r="F86" s="57" t="s">
        <v>63</v>
      </c>
      <c r="G86" s="54">
        <v>10</v>
      </c>
      <c r="H86" s="49">
        <f>IF(OR(J86="",K86=""),"",(K86-J86)/TIMEVALUE("1:00")*60)</f>
        <v>9.9999999999999645</v>
      </c>
      <c r="I86" s="50">
        <f>IF(H86="","",G86-H86)</f>
        <v>3.5527136788005009E-14</v>
      </c>
      <c r="J86" s="51">
        <v>0.63541666666666663</v>
      </c>
      <c r="K86" s="52">
        <v>0.64236111111111105</v>
      </c>
    </row>
    <row r="87" spans="1:11" s="53" customFormat="1">
      <c r="A87" s="42" t="str">
        <f>IF(AND(B87=$B$1,K87=""),"２",IF(AND(B87=$B$1,K87&lt;&gt;""),"１",IF(B87&gt;$B$1,"３","4")))</f>
        <v>4</v>
      </c>
      <c r="B87" s="43">
        <v>42832</v>
      </c>
      <c r="C87" s="44" t="s">
        <v>47</v>
      </c>
      <c r="D87" s="45">
        <v>14</v>
      </c>
      <c r="E87" s="56" t="s">
        <v>45</v>
      </c>
      <c r="F87" s="57" t="s">
        <v>80</v>
      </c>
      <c r="G87" s="54">
        <v>20</v>
      </c>
      <c r="H87" s="49">
        <f>IF(OR(J87="",K87=""),"",(K87-J87)/TIMEVALUE("1:00")*60)</f>
        <v>3.0000000000001492</v>
      </c>
      <c r="I87" s="50">
        <f>IF(H87="","",G87-H87)</f>
        <v>16.999999999999851</v>
      </c>
      <c r="J87" s="51">
        <v>0.64236111111111105</v>
      </c>
      <c r="K87" s="52">
        <v>0.64444444444444449</v>
      </c>
    </row>
    <row r="88" spans="1:11" s="53" customFormat="1">
      <c r="A88" s="42" t="str">
        <f>IF(AND(B88=$B$1,K88=""),"２",IF(AND(B88=$B$1,K88&lt;&gt;""),"１",IF(B88&gt;$B$1,"３","4")))</f>
        <v>4</v>
      </c>
      <c r="B88" s="43">
        <v>42832</v>
      </c>
      <c r="C88" s="44"/>
      <c r="D88" s="45">
        <v>14</v>
      </c>
      <c r="E88" s="46" t="s">
        <v>45</v>
      </c>
      <c r="F88" s="47" t="s">
        <v>90</v>
      </c>
      <c r="G88" s="48">
        <v>120</v>
      </c>
      <c r="H88" s="49">
        <f>IF(OR(J88="",K88=""),"",(K88-J88)/TIMEVALUE("1:00")*60)</f>
        <v>210.00000000000006</v>
      </c>
      <c r="I88" s="50">
        <f>IF(H88="","",G88-H88)</f>
        <v>-90.000000000000057</v>
      </c>
      <c r="J88" s="51">
        <v>0.5625</v>
      </c>
      <c r="K88" s="52">
        <v>0.70833333333333337</v>
      </c>
    </row>
    <row r="89" spans="1:11" s="53" customFormat="1">
      <c r="A89" s="42" t="str">
        <f>IF(AND(B89=$B$1,K89=""),"２",IF(AND(B89=$B$1,K89&lt;&gt;""),"１",IF(B89&gt;$B$1,"３","4")))</f>
        <v>4</v>
      </c>
      <c r="B89" s="43">
        <v>42832</v>
      </c>
      <c r="C89" s="44" t="s">
        <v>47</v>
      </c>
      <c r="D89" s="45">
        <v>17</v>
      </c>
      <c r="E89" s="56" t="s">
        <v>45</v>
      </c>
      <c r="F89" s="57" t="s">
        <v>66</v>
      </c>
      <c r="G89" s="54">
        <v>10</v>
      </c>
      <c r="H89" s="49">
        <f>IF(OR(J89="",K89=""),"",(K89-J89)/TIMEVALUE("1:00")*60)</f>
        <v>4.9999999999998224</v>
      </c>
      <c r="I89" s="50">
        <f>IF(H89="","",G89-H89)</f>
        <v>5.0000000000001776</v>
      </c>
      <c r="J89" s="51">
        <v>0.70833333333333337</v>
      </c>
      <c r="K89" s="52">
        <v>0.71180555555555547</v>
      </c>
    </row>
    <row r="90" spans="1:11" s="53" customFormat="1">
      <c r="A90" s="42" t="str">
        <f>IF(AND(B90=$B$1,K90=""),"２",IF(AND(B90=$B$1,K90&lt;&gt;""),"１",IF(B90&gt;$B$1,"３","4")))</f>
        <v>4</v>
      </c>
      <c r="B90" s="43">
        <v>42832</v>
      </c>
      <c r="C90" s="44" t="s">
        <v>47</v>
      </c>
      <c r="D90" s="45">
        <v>17</v>
      </c>
      <c r="E90" s="54" t="s">
        <v>45</v>
      </c>
      <c r="F90" s="55" t="s">
        <v>83</v>
      </c>
      <c r="G90" s="54">
        <v>20</v>
      </c>
      <c r="H90" s="49">
        <f>IF(OR(J90="",K90=""),"",(K90-J90)/TIMEVALUE("1:00")*60)</f>
        <v>10.000000000000124</v>
      </c>
      <c r="I90" s="50">
        <f>IF(H90="","",G90-H90)</f>
        <v>9.9999999999998757</v>
      </c>
      <c r="J90" s="51">
        <v>0.71180555555555547</v>
      </c>
      <c r="K90" s="52">
        <v>0.71875</v>
      </c>
    </row>
    <row r="91" spans="1:11" s="53" customFormat="1">
      <c r="A91" s="42" t="str">
        <f>IF(AND(B91=$B$1,K91=""),"２",IF(AND(B91=$B$1,K91&lt;&gt;""),"１",IF(B91&gt;$B$1,"３","4")))</f>
        <v>4</v>
      </c>
      <c r="B91" s="43">
        <v>42832</v>
      </c>
      <c r="C91" s="44"/>
      <c r="D91" s="45">
        <v>17</v>
      </c>
      <c r="E91" s="46" t="s">
        <v>45</v>
      </c>
      <c r="F91" s="47" t="s">
        <v>92</v>
      </c>
      <c r="G91" s="48">
        <v>5</v>
      </c>
      <c r="H91" s="49">
        <f>IF(OR(J91="",K91=""),"",(K91-J91)/TIMEVALUE("1:00")*60)</f>
        <v>10.000000000000124</v>
      </c>
      <c r="I91" s="50">
        <f>IF(H91="","",G91-H91)</f>
        <v>-5.0000000000001243</v>
      </c>
      <c r="J91" s="51">
        <v>0.71875</v>
      </c>
      <c r="K91" s="52">
        <v>0.72569444444444453</v>
      </c>
    </row>
    <row r="92" spans="1:11" s="53" customFormat="1">
      <c r="A92" s="42" t="str">
        <f>IF(AND(B92=$B$1,K92=""),"２",IF(AND(B92=$B$1,K92&lt;&gt;""),"１",IF(B92&gt;$B$1,"３","4")))</f>
        <v>4</v>
      </c>
      <c r="B92" s="43">
        <v>42832</v>
      </c>
      <c r="C92" s="44" t="s">
        <v>46</v>
      </c>
      <c r="D92" s="45">
        <v>19</v>
      </c>
      <c r="E92" s="56" t="s">
        <v>45</v>
      </c>
      <c r="F92" s="57" t="s">
        <v>72</v>
      </c>
      <c r="G92" s="54">
        <v>60</v>
      </c>
      <c r="H92" s="49">
        <f>IF(OR(J92="",K92=""),"",(K92-J92)/TIMEVALUE("1:00")*60)</f>
        <v>45</v>
      </c>
      <c r="I92" s="50">
        <f>IF(H92="","",G92-H92)</f>
        <v>15</v>
      </c>
      <c r="J92" s="51">
        <v>0.83333333333333337</v>
      </c>
      <c r="K92" s="52">
        <v>0.86458333333333337</v>
      </c>
    </row>
    <row r="93" spans="1:11" s="53" customFormat="1">
      <c r="A93" s="42" t="str">
        <f>IF(AND(B93=$B$1,K93=""),"２",IF(AND(B93=$B$1,K93&lt;&gt;""),"１",IF(B93&gt;$B$1,"３","4")))</f>
        <v>4</v>
      </c>
      <c r="B93" s="43">
        <v>42832</v>
      </c>
      <c r="C93" s="44" t="s">
        <v>47</v>
      </c>
      <c r="D93" s="45">
        <v>21</v>
      </c>
      <c r="E93" s="46" t="s">
        <v>45</v>
      </c>
      <c r="F93" s="47" t="s">
        <v>73</v>
      </c>
      <c r="G93" s="54">
        <v>90</v>
      </c>
      <c r="H93" s="49">
        <f>IF(OR(J93="",K93=""),"",(K93-J93)/TIMEVALUE("1:00")*60)</f>
        <v>109.99999999999993</v>
      </c>
      <c r="I93" s="50">
        <f>IF(H93="","",G93-H93)</f>
        <v>-19.999999999999929</v>
      </c>
      <c r="J93" s="51">
        <v>0.86458333333333337</v>
      </c>
      <c r="K93" s="52">
        <v>0.94097222222222221</v>
      </c>
    </row>
    <row r="94" spans="1:11" s="53" customFormat="1">
      <c r="A94" s="42" t="str">
        <f>IF(AND(B94=$B$1,K94=""),"２",IF(AND(B94=$B$1,K94&lt;&gt;""),"１",IF(B94&gt;$B$1,"３","4")))</f>
        <v>4</v>
      </c>
      <c r="B94" s="43">
        <v>42832</v>
      </c>
      <c r="C94" s="44" t="s">
        <v>47</v>
      </c>
      <c r="D94" s="45">
        <v>19</v>
      </c>
      <c r="E94" s="56" t="s">
        <v>45</v>
      </c>
      <c r="F94" s="57" t="s">
        <v>70</v>
      </c>
      <c r="G94" s="54">
        <v>10</v>
      </c>
      <c r="H94" s="49">
        <f>IF(OR(J94="",K94=""),"",(K94-J94)/TIMEVALUE("1:00")*60)</f>
        <v>9.0000000000001279</v>
      </c>
      <c r="I94" s="50">
        <f>IF(H94="","",G94-H94)</f>
        <v>0.9999999999998721</v>
      </c>
      <c r="J94" s="51">
        <v>0.94097222222222221</v>
      </c>
      <c r="K94" s="52">
        <v>0.9472222222222223</v>
      </c>
    </row>
    <row r="95" spans="1:11" s="53" customFormat="1">
      <c r="A95" s="42" t="str">
        <f>IF(AND(B95=$B$1,K95=""),"２",IF(AND(B95=$B$1,K95&lt;&gt;""),"１",IF(B95&gt;$B$1,"３","4")))</f>
        <v>4</v>
      </c>
      <c r="B95" s="43">
        <v>42835</v>
      </c>
      <c r="C95" s="44" t="s">
        <v>46</v>
      </c>
      <c r="D95" s="45">
        <v>6</v>
      </c>
      <c r="E95" s="46" t="s">
        <v>45</v>
      </c>
      <c r="F95" s="47" t="s">
        <v>50</v>
      </c>
      <c r="G95" s="54">
        <v>60</v>
      </c>
      <c r="H95" s="49">
        <f>IF(OR(J95="",K95=""),"",(K95-J95)/TIMEVALUE("1:00")*60)</f>
        <v>69.999999999999986</v>
      </c>
      <c r="I95" s="50">
        <f>IF(H95="","",G95-H95)</f>
        <v>-9.9999999999999858</v>
      </c>
      <c r="J95" s="51">
        <v>0.27777777777777779</v>
      </c>
      <c r="K95" s="52">
        <v>0.3263888888888889</v>
      </c>
    </row>
    <row r="96" spans="1:11" s="53" customFormat="1">
      <c r="A96" s="42" t="str">
        <f>IF(AND(B96=$B$1,K96=""),"２",IF(AND(B96=$B$1,K96&lt;&gt;""),"１",IF(B96&gt;$B$1,"３","4")))</f>
        <v>4</v>
      </c>
      <c r="B96" s="43">
        <v>42835</v>
      </c>
      <c r="C96" s="44" t="s">
        <v>47</v>
      </c>
      <c r="D96" s="45">
        <v>8</v>
      </c>
      <c r="E96" s="56" t="s">
        <v>45</v>
      </c>
      <c r="F96" s="57" t="s">
        <v>74</v>
      </c>
      <c r="G96" s="54">
        <v>10</v>
      </c>
      <c r="H96" s="49">
        <f>IF(OR(J96="",K96=""),"",(K96-J96)/TIMEVALUE("1:00")*60)</f>
        <v>9.9999999999999645</v>
      </c>
      <c r="I96" s="50">
        <f>IF(H96="","",G96-H96)</f>
        <v>3.5527136788005009E-14</v>
      </c>
      <c r="J96" s="51">
        <v>0.3263888888888889</v>
      </c>
      <c r="K96" s="52">
        <v>0.33333333333333331</v>
      </c>
    </row>
    <row r="97" spans="1:11" s="53" customFormat="1">
      <c r="A97" s="42" t="str">
        <f>IF(AND(B97=$B$1,K97=""),"２",IF(AND(B97=$B$1,K97&lt;&gt;""),"１",IF(B97&gt;$B$1,"３","4")))</f>
        <v>4</v>
      </c>
      <c r="B97" s="43">
        <v>42835</v>
      </c>
      <c r="C97" s="44" t="s">
        <v>46</v>
      </c>
      <c r="D97" s="45">
        <v>8</v>
      </c>
      <c r="E97" s="46" t="s">
        <v>45</v>
      </c>
      <c r="F97" s="47" t="s">
        <v>91</v>
      </c>
      <c r="G97" s="54">
        <v>15</v>
      </c>
      <c r="H97" s="49">
        <f>IF(OR(J97="",K97=""),"",(K97-J97)/TIMEVALUE("1:00")*60)</f>
        <v>20.000000000000089</v>
      </c>
      <c r="I97" s="50">
        <f>IF(H97="","",G97-H97)</f>
        <v>-5.0000000000000888</v>
      </c>
      <c r="J97" s="51">
        <v>0.33333333333333331</v>
      </c>
      <c r="K97" s="52">
        <v>0.34722222222222227</v>
      </c>
    </row>
    <row r="98" spans="1:11" s="53" customFormat="1">
      <c r="A98" s="42" t="str">
        <f>IF(AND(B98=$B$1,K98=""),"２",IF(AND(B98=$B$1,K98&lt;&gt;""),"１",IF(B98&gt;$B$1,"３","4")))</f>
        <v>4</v>
      </c>
      <c r="B98" s="43">
        <v>42835</v>
      </c>
      <c r="C98" s="44"/>
      <c r="D98" s="45">
        <v>9</v>
      </c>
      <c r="E98" s="56" t="s">
        <v>45</v>
      </c>
      <c r="F98" s="57" t="s">
        <v>96</v>
      </c>
      <c r="G98" s="48">
        <v>30</v>
      </c>
      <c r="H98" s="49">
        <f>IF(OR(J98="",K98=""),"",(K98-J98)/TIMEVALUE("1:00")*60)</f>
        <v>19.999999999999929</v>
      </c>
      <c r="I98" s="50">
        <f>IF(H98="","",G98-H98)</f>
        <v>10.000000000000071</v>
      </c>
      <c r="J98" s="51">
        <v>0.37847222222222227</v>
      </c>
      <c r="K98" s="52">
        <v>0.3923611111111111</v>
      </c>
    </row>
    <row r="99" spans="1:11" s="53" customFormat="1">
      <c r="A99" s="42" t="str">
        <f>IF(AND(B99=$B$1,K99=""),"２",IF(AND(B99=$B$1,K99&lt;&gt;""),"１",IF(B99&gt;$B$1,"３","4")))</f>
        <v>4</v>
      </c>
      <c r="B99" s="43">
        <v>42835</v>
      </c>
      <c r="C99" s="44" t="s">
        <v>47</v>
      </c>
      <c r="D99" s="45">
        <v>10</v>
      </c>
      <c r="E99" s="56" t="s">
        <v>45</v>
      </c>
      <c r="F99" s="57" t="s">
        <v>76</v>
      </c>
      <c r="G99" s="54">
        <v>20</v>
      </c>
      <c r="H99" s="49">
        <f>IF(OR(J99="",K99=""),"",(K99-J99)/TIMEVALUE("1:00")*60)</f>
        <v>4.9999999999999822</v>
      </c>
      <c r="I99" s="50">
        <f>IF(H99="","",G99-H99)</f>
        <v>15.000000000000018</v>
      </c>
      <c r="J99" s="51">
        <v>0.3923611111111111</v>
      </c>
      <c r="K99" s="52">
        <v>0.39583333333333331</v>
      </c>
    </row>
    <row r="100" spans="1:11" s="53" customFormat="1">
      <c r="A100" s="42" t="str">
        <f>IF(AND(B100=$B$1,K100=""),"２",IF(AND(B100=$B$1,K100&lt;&gt;""),"１",IF(B100&gt;$B$1,"３","4")))</f>
        <v>4</v>
      </c>
      <c r="B100" s="43">
        <v>42835</v>
      </c>
      <c r="C100" s="44" t="s">
        <v>47</v>
      </c>
      <c r="D100" s="45">
        <v>11</v>
      </c>
      <c r="E100" s="54" t="s">
        <v>45</v>
      </c>
      <c r="F100" s="55" t="s">
        <v>55</v>
      </c>
      <c r="G100" s="54">
        <v>10</v>
      </c>
      <c r="H100" s="49">
        <f>IF(OR(J100="",K100=""),"",(K100-J100)/TIMEVALUE("1:00")*60)</f>
        <v>9.9999999999999645</v>
      </c>
      <c r="I100" s="50">
        <f>IF(H100="","",G100-H100)</f>
        <v>3.5527136788005009E-14</v>
      </c>
      <c r="J100" s="51">
        <v>0.40972222222222227</v>
      </c>
      <c r="K100" s="52">
        <v>0.41666666666666669</v>
      </c>
    </row>
    <row r="101" spans="1:11" s="53" customFormat="1">
      <c r="A101" s="42" t="str">
        <f>IF(AND(B101=$B$1,K101=""),"２",IF(AND(B101=$B$1,K101&lt;&gt;""),"１",IF(B101&gt;$B$1,"３","4")))</f>
        <v>4</v>
      </c>
      <c r="B101" s="43">
        <v>42835</v>
      </c>
      <c r="C101" s="44" t="s">
        <v>46</v>
      </c>
      <c r="D101" s="45">
        <v>12</v>
      </c>
      <c r="E101" s="56" t="s">
        <v>45</v>
      </c>
      <c r="F101" s="57" t="s">
        <v>59</v>
      </c>
      <c r="G101" s="54">
        <v>60</v>
      </c>
      <c r="H101" s="49">
        <f>IF(OR(J101="",K101=""),"",(K101-J101)/TIMEVALUE("1:00")*60)</f>
        <v>45</v>
      </c>
      <c r="I101" s="50">
        <f>IF(H101="","",G101-H101)</f>
        <v>15</v>
      </c>
      <c r="J101" s="51">
        <v>0.52083333333333337</v>
      </c>
      <c r="K101" s="52">
        <v>0.55208333333333337</v>
      </c>
    </row>
    <row r="102" spans="1:11" s="53" customFormat="1">
      <c r="A102" s="42" t="str">
        <f>IF(AND(B102=$B$1,K102=""),"２",IF(AND(B102=$B$1,K102&lt;&gt;""),"１",IF(B102&gt;$B$1,"３","4")))</f>
        <v>4</v>
      </c>
      <c r="B102" s="43">
        <v>42835</v>
      </c>
      <c r="C102" s="44" t="s">
        <v>47</v>
      </c>
      <c r="D102" s="45">
        <v>14</v>
      </c>
      <c r="E102" s="54" t="s">
        <v>45</v>
      </c>
      <c r="F102" s="55" t="s">
        <v>63</v>
      </c>
      <c r="G102" s="54">
        <v>10</v>
      </c>
      <c r="H102" s="49">
        <f>IF(OR(J102="",K102=""),"",(K102-J102)/TIMEVALUE("1:00")*60)</f>
        <v>9.9999999999999645</v>
      </c>
      <c r="I102" s="50">
        <f>IF(H102="","",G102-H102)</f>
        <v>3.5527136788005009E-14</v>
      </c>
      <c r="J102" s="51">
        <v>0.58333333333333337</v>
      </c>
      <c r="K102" s="52">
        <v>0.59027777777777779</v>
      </c>
    </row>
    <row r="103" spans="1:11" s="53" customFormat="1">
      <c r="A103" s="42" t="str">
        <f>IF(AND(B103=$B$1,K103=""),"２",IF(AND(B103=$B$1,K103&lt;&gt;""),"１",IF(B103&gt;$B$1,"３","4")))</f>
        <v>4</v>
      </c>
      <c r="B103" s="43">
        <v>42835</v>
      </c>
      <c r="C103" s="44" t="s">
        <v>47</v>
      </c>
      <c r="D103" s="45">
        <v>14</v>
      </c>
      <c r="E103" s="54" t="s">
        <v>45</v>
      </c>
      <c r="F103" s="55" t="s">
        <v>80</v>
      </c>
      <c r="G103" s="54">
        <v>20</v>
      </c>
      <c r="H103" s="49">
        <f>IF(OR(J103="",K103=""),"",(K103-J103)/TIMEVALUE("1:00")*60)</f>
        <v>4.9999999999999822</v>
      </c>
      <c r="I103" s="50">
        <f>IF(H103="","",G103-H103)</f>
        <v>15.000000000000018</v>
      </c>
      <c r="J103" s="51">
        <v>0.59027777777777779</v>
      </c>
      <c r="K103" s="52">
        <v>0.59375</v>
      </c>
    </row>
    <row r="104" spans="1:11" s="53" customFormat="1">
      <c r="A104" s="42" t="str">
        <f>IF(AND(B104=$B$1,K104=""),"２",IF(AND(B104=$B$1,K104&lt;&gt;""),"１",IF(B104&gt;$B$1,"３","4")))</f>
        <v>4</v>
      </c>
      <c r="B104" s="43">
        <v>42835</v>
      </c>
      <c r="C104" s="44"/>
      <c r="D104" s="45">
        <v>10</v>
      </c>
      <c r="E104" s="56" t="s">
        <v>45</v>
      </c>
      <c r="F104" s="57" t="s">
        <v>95</v>
      </c>
      <c r="G104" s="48">
        <v>420</v>
      </c>
      <c r="H104" s="49">
        <f>IF(OR(J104="",K104=""),"",(K104-J104)/TIMEVALUE("1:00")*60)</f>
        <v>390</v>
      </c>
      <c r="I104" s="50">
        <f>IF(H104="","",G104-H104)</f>
        <v>30</v>
      </c>
      <c r="J104" s="51">
        <v>0.41666666666666669</v>
      </c>
      <c r="K104" s="52">
        <v>0.6875</v>
      </c>
    </row>
    <row r="105" spans="1:11" s="53" customFormat="1">
      <c r="A105" s="42" t="str">
        <f>IF(AND(B105=$B$1,K105=""),"２",IF(AND(B105=$B$1,K105&lt;&gt;""),"１",IF(B105&gt;$B$1,"３","4")))</f>
        <v>4</v>
      </c>
      <c r="B105" s="43">
        <v>42835</v>
      </c>
      <c r="C105" s="44" t="s">
        <v>47</v>
      </c>
      <c r="D105" s="45">
        <v>17</v>
      </c>
      <c r="E105" s="46" t="s">
        <v>45</v>
      </c>
      <c r="F105" s="47" t="s">
        <v>66</v>
      </c>
      <c r="G105" s="54">
        <v>10</v>
      </c>
      <c r="H105" s="49">
        <f>IF(OR(J105="",K105=""),"",(K105-J105)/TIMEVALUE("1:00")*60)</f>
        <v>10.000000000000124</v>
      </c>
      <c r="I105" s="50">
        <f>IF(H105="","",G105-H105)</f>
        <v>-1.2434497875801753E-13</v>
      </c>
      <c r="J105" s="51">
        <v>0.6875</v>
      </c>
      <c r="K105" s="52">
        <v>0.69444444444444453</v>
      </c>
    </row>
    <row r="106" spans="1:11" s="53" customFormat="1">
      <c r="A106" s="42" t="str">
        <f>IF(AND(B106=$B$1,K106=""),"２",IF(AND(B106=$B$1,K106&lt;&gt;""),"１",IF(B106&gt;$B$1,"３","4")))</f>
        <v>4</v>
      </c>
      <c r="B106" s="43">
        <v>42835</v>
      </c>
      <c r="C106" s="44" t="s">
        <v>47</v>
      </c>
      <c r="D106" s="45">
        <v>17</v>
      </c>
      <c r="E106" s="54" t="s">
        <v>45</v>
      </c>
      <c r="F106" s="55" t="s">
        <v>83</v>
      </c>
      <c r="G106" s="54">
        <v>20</v>
      </c>
      <c r="H106" s="49">
        <f>IF(OR(J106="",K106=""),"",(K106-J106)/TIMEVALUE("1:00")*60)</f>
        <v>0.99999999999983658</v>
      </c>
      <c r="I106" s="50">
        <f>IF(H106="","",G106-H106)</f>
        <v>19.000000000000163</v>
      </c>
      <c r="J106" s="51">
        <v>0.75694444444444453</v>
      </c>
      <c r="K106" s="52">
        <v>0.75763888888888886</v>
      </c>
    </row>
    <row r="107" spans="1:11" s="53" customFormat="1">
      <c r="A107" s="42" t="str">
        <f>IF(AND(B107=$B$1,K107=""),"２",IF(AND(B107=$B$1,K107&lt;&gt;""),"１",IF(B107&gt;$B$1,"３","4")))</f>
        <v>4</v>
      </c>
      <c r="B107" s="43">
        <v>42835</v>
      </c>
      <c r="C107" s="44"/>
      <c r="D107" s="45">
        <v>17</v>
      </c>
      <c r="E107" s="56" t="s">
        <v>45</v>
      </c>
      <c r="F107" s="57" t="s">
        <v>94</v>
      </c>
      <c r="G107" s="48">
        <v>90</v>
      </c>
      <c r="H107" s="49">
        <f>IF(OR(J107="",K107=""),"",(K107-J107)/TIMEVALUE("1:00")*60)</f>
        <v>59.999999999999943</v>
      </c>
      <c r="I107" s="50">
        <f>IF(H107="","",G107-H107)</f>
        <v>30.000000000000057</v>
      </c>
      <c r="J107" s="51">
        <v>0.75</v>
      </c>
      <c r="K107" s="52">
        <v>0.79166666666666663</v>
      </c>
    </row>
    <row r="108" spans="1:11" s="53" customFormat="1">
      <c r="A108" s="42" t="str">
        <f>IF(AND(B108=$B$1,K108=""),"２",IF(AND(B108=$B$1,K108&lt;&gt;""),"１",IF(B108&gt;$B$1,"３","4")))</f>
        <v>4</v>
      </c>
      <c r="B108" s="43">
        <v>42835</v>
      </c>
      <c r="C108" s="44" t="s">
        <v>46</v>
      </c>
      <c r="D108" s="45">
        <v>19</v>
      </c>
      <c r="E108" s="54" t="s">
        <v>45</v>
      </c>
      <c r="F108" s="55" t="s">
        <v>72</v>
      </c>
      <c r="G108" s="54">
        <v>60</v>
      </c>
      <c r="H108" s="49">
        <f>IF(OR(J108="",K108=""),"",(K108-J108)/TIMEVALUE("1:00")*60)</f>
        <v>10.000000000000124</v>
      </c>
      <c r="I108" s="50">
        <f>IF(H108="","",G108-H108)</f>
        <v>49.999999999999872</v>
      </c>
      <c r="J108" s="51">
        <v>0.86805555555555547</v>
      </c>
      <c r="K108" s="52">
        <v>0.875</v>
      </c>
    </row>
    <row r="109" spans="1:11" s="53" customFormat="1">
      <c r="A109" s="42" t="str">
        <f>IF(AND(B109=$B$1,K109=""),"２",IF(AND(B109=$B$1,K109&lt;&gt;""),"１",IF(B109&gt;$B$1,"３","4")))</f>
        <v>4</v>
      </c>
      <c r="B109" s="43">
        <v>42835</v>
      </c>
      <c r="C109" s="44"/>
      <c r="D109" s="45">
        <v>18</v>
      </c>
      <c r="E109" s="56" t="s">
        <v>45</v>
      </c>
      <c r="F109" s="57" t="s">
        <v>93</v>
      </c>
      <c r="G109" s="48">
        <v>180</v>
      </c>
      <c r="H109" s="49">
        <f>IF(OR(J109="",K109=""),"",(K109-J109)/TIMEVALUE("1:00")*60)</f>
        <v>180</v>
      </c>
      <c r="I109" s="50">
        <f>IF(H109="","",G109-H109)</f>
        <v>0</v>
      </c>
      <c r="J109" s="51">
        <v>0.79166666666666663</v>
      </c>
      <c r="K109" s="52">
        <v>0.91666666666666663</v>
      </c>
    </row>
    <row r="110" spans="1:11" s="53" customFormat="1">
      <c r="A110" s="42" t="str">
        <f>IF(AND(B110=$B$1,K110=""),"２",IF(AND(B110=$B$1,K110&lt;&gt;""),"１",IF(B110&gt;$B$1,"３","4")))</f>
        <v>4</v>
      </c>
      <c r="B110" s="43">
        <v>42835</v>
      </c>
      <c r="C110" s="44"/>
      <c r="D110" s="45">
        <v>21</v>
      </c>
      <c r="E110" s="56" t="s">
        <v>45</v>
      </c>
      <c r="F110" s="57" t="s">
        <v>71</v>
      </c>
      <c r="G110" s="48">
        <v>90</v>
      </c>
      <c r="H110" s="49">
        <f>IF(OR(J110="",K110=""),"",(K110-J110)/TIMEVALUE("1:00")*60)</f>
        <v>60.000000000000107</v>
      </c>
      <c r="I110" s="50">
        <f>IF(H110="","",G110-H110)</f>
        <v>29.999999999999893</v>
      </c>
      <c r="J110" s="51">
        <v>0.91666666666666663</v>
      </c>
      <c r="K110" s="52">
        <v>0.95833333333333337</v>
      </c>
    </row>
    <row r="111" spans="1:11" s="53" customFormat="1">
      <c r="A111" s="42" t="str">
        <f>IF(AND(B111=$B$1,K111=""),"２",IF(AND(B111=$B$1,K111&lt;&gt;""),"１",IF(B111&gt;$B$1,"３","4")))</f>
        <v>4</v>
      </c>
      <c r="B111" s="43">
        <v>42835</v>
      </c>
      <c r="C111" s="44" t="s">
        <v>47</v>
      </c>
      <c r="D111" s="45">
        <v>21</v>
      </c>
      <c r="E111" s="56" t="s">
        <v>45</v>
      </c>
      <c r="F111" s="57" t="s">
        <v>73</v>
      </c>
      <c r="G111" s="54">
        <v>90</v>
      </c>
      <c r="H111" s="49">
        <f>IF(OR(J111="",K111=""),"",(K111-J111)/TIMEVALUE("1:00")*60)</f>
        <v>89.999999999999844</v>
      </c>
      <c r="I111" s="50">
        <f>IF(H111="","",G111-H111)</f>
        <v>1.5631940186722204E-13</v>
      </c>
      <c r="J111" s="51">
        <v>0.95833333333333337</v>
      </c>
      <c r="K111" s="52">
        <v>1.0208333333333333</v>
      </c>
    </row>
    <row r="112" spans="1:11" s="53" customFormat="1">
      <c r="A112" s="42" t="str">
        <f>IF(AND(B112=$B$1,K112=""),"２",IF(AND(B112=$B$1,K112&lt;&gt;""),"１",IF(B112&gt;$B$1,"３","4")))</f>
        <v>4</v>
      </c>
      <c r="B112" s="43">
        <v>42836</v>
      </c>
      <c r="C112" s="44" t="s">
        <v>46</v>
      </c>
      <c r="D112" s="45">
        <v>8</v>
      </c>
      <c r="E112" s="54" t="s">
        <v>45</v>
      </c>
      <c r="F112" s="55" t="s">
        <v>91</v>
      </c>
      <c r="G112" s="54">
        <v>15</v>
      </c>
      <c r="H112" s="49">
        <f>IF(OR(J112="",K112=""),"",(K112-J112)/TIMEVALUE("1:00")*60)</f>
        <v>10.000000000000044</v>
      </c>
      <c r="I112" s="50">
        <f>IF(H112="","",G112-H112)</f>
        <v>4.9999999999999556</v>
      </c>
      <c r="J112" s="51">
        <v>0.28125</v>
      </c>
      <c r="K112" s="52">
        <v>0.28819444444444448</v>
      </c>
    </row>
    <row r="113" spans="1:11" s="53" customFormat="1">
      <c r="A113" s="42" t="str">
        <f>IF(AND(B113=$B$1,K113=""),"２",IF(AND(B113=$B$1,K113&lt;&gt;""),"１",IF(B113&gt;$B$1,"３","4")))</f>
        <v>4</v>
      </c>
      <c r="B113" s="43">
        <v>42836</v>
      </c>
      <c r="C113" s="44" t="s">
        <v>46</v>
      </c>
      <c r="D113" s="45">
        <v>6</v>
      </c>
      <c r="E113" s="56" t="s">
        <v>45</v>
      </c>
      <c r="F113" s="57" t="s">
        <v>50</v>
      </c>
      <c r="G113" s="54">
        <v>60</v>
      </c>
      <c r="H113" s="49">
        <f>IF(OR(J113="",K113=""),"",(K113-J113)/TIMEVALUE("1:00")*60)</f>
        <v>54.999999999999964</v>
      </c>
      <c r="I113" s="50">
        <f>IF(H113="","",G113-H113)</f>
        <v>5.0000000000000355</v>
      </c>
      <c r="J113" s="51">
        <v>0.28819444444444448</v>
      </c>
      <c r="K113" s="52">
        <v>0.3263888888888889</v>
      </c>
    </row>
    <row r="114" spans="1:11" s="53" customFormat="1">
      <c r="A114" s="42" t="str">
        <f>IF(AND(B114=$B$1,K114=""),"２",IF(AND(B114=$B$1,K114&lt;&gt;""),"１",IF(B114&gt;$B$1,"３","4")))</f>
        <v>4</v>
      </c>
      <c r="B114" s="43">
        <v>42836</v>
      </c>
      <c r="C114" s="44" t="s">
        <v>47</v>
      </c>
      <c r="D114" s="45">
        <v>8</v>
      </c>
      <c r="E114" s="56" t="s">
        <v>45</v>
      </c>
      <c r="F114" s="57" t="s">
        <v>74</v>
      </c>
      <c r="G114" s="54">
        <v>10</v>
      </c>
      <c r="H114" s="49">
        <f>IF(OR(J114="",K114=""),"",(K114-J114)/TIMEVALUE("1:00")*60)</f>
        <v>9.9999999999999645</v>
      </c>
      <c r="I114" s="50">
        <f>IF(H114="","",G114-H114)</f>
        <v>3.5527136788005009E-14</v>
      </c>
      <c r="J114" s="51">
        <v>0.3263888888888889</v>
      </c>
      <c r="K114" s="52">
        <v>0.33333333333333331</v>
      </c>
    </row>
    <row r="115" spans="1:11" s="53" customFormat="1">
      <c r="A115" s="42" t="str">
        <f>IF(AND(B115=$B$1,K115=""),"２",IF(AND(B115=$B$1,K115&lt;&gt;""),"１",IF(B115&gt;$B$1,"３","4")))</f>
        <v>4</v>
      </c>
      <c r="B115" s="43">
        <v>42836</v>
      </c>
      <c r="C115" s="44" t="s">
        <v>47</v>
      </c>
      <c r="D115" s="45">
        <v>11</v>
      </c>
      <c r="E115" s="54" t="s">
        <v>45</v>
      </c>
      <c r="F115" s="55" t="s">
        <v>55</v>
      </c>
      <c r="G115" s="54">
        <v>10</v>
      </c>
      <c r="H115" s="49">
        <f>IF(OR(J115="",K115=""),"",(K115-J115)/TIMEVALUE("1:00")*60)</f>
        <v>4.9999999999999822</v>
      </c>
      <c r="I115" s="50">
        <f>IF(H115="","",G115-H115)</f>
        <v>5.0000000000000178</v>
      </c>
      <c r="J115" s="51">
        <v>0.4548611111111111</v>
      </c>
      <c r="K115" s="52">
        <v>0.45833333333333331</v>
      </c>
    </row>
    <row r="116" spans="1:11" s="53" customFormat="1">
      <c r="A116" s="42" t="str">
        <f>IF(AND(B116=$B$1,K116=""),"２",IF(AND(B116=$B$1,K116&lt;&gt;""),"１",IF(B116&gt;$B$1,"３","4")))</f>
        <v>4</v>
      </c>
      <c r="B116" s="43">
        <v>42836</v>
      </c>
      <c r="C116" s="44" t="s">
        <v>47</v>
      </c>
      <c r="D116" s="45">
        <v>10</v>
      </c>
      <c r="E116" s="56" t="s">
        <v>45</v>
      </c>
      <c r="F116" s="57" t="s">
        <v>76</v>
      </c>
      <c r="G116" s="54">
        <v>20</v>
      </c>
      <c r="H116" s="49">
        <f>IF(OR(J116="",K116=""),"",(K116-J116)/TIMEVALUE("1:00")*60)</f>
        <v>9.9999999999999645</v>
      </c>
      <c r="I116" s="50">
        <f>IF(H116="","",G116-H116)</f>
        <v>10.000000000000036</v>
      </c>
      <c r="J116" s="51">
        <v>0.45833333333333331</v>
      </c>
      <c r="K116" s="52">
        <v>0.46527777777777773</v>
      </c>
    </row>
    <row r="117" spans="1:11" s="53" customFormat="1">
      <c r="A117" s="42" t="str">
        <f>IF(AND(B117=$B$1,K117=""),"２",IF(AND(B117=$B$1,K117&lt;&gt;""),"１",IF(B117&gt;$B$1,"３","4")))</f>
        <v>4</v>
      </c>
      <c r="B117" s="43">
        <v>42836</v>
      </c>
      <c r="C117" s="44"/>
      <c r="D117" s="45">
        <v>9</v>
      </c>
      <c r="E117" s="46" t="s">
        <v>45</v>
      </c>
      <c r="F117" s="47" t="s">
        <v>97</v>
      </c>
      <c r="G117" s="48">
        <v>300</v>
      </c>
      <c r="H117" s="49">
        <f>IF(OR(J117="",K117=""),"",(K117-J117)/TIMEVALUE("1:00")*60)</f>
        <v>335.00000000000006</v>
      </c>
      <c r="I117" s="50">
        <f>IF(H117="","",G117-H117)</f>
        <v>-35.000000000000057</v>
      </c>
      <c r="J117" s="51">
        <v>0.36458333333333331</v>
      </c>
      <c r="K117" s="52">
        <v>0.59722222222222221</v>
      </c>
    </row>
    <row r="118" spans="1:11" s="53" customFormat="1">
      <c r="A118" s="42" t="str">
        <f>IF(AND(B118=$B$1,K118=""),"２",IF(AND(B118=$B$1,K118&lt;&gt;""),"１",IF(B118&gt;$B$1,"３","4")))</f>
        <v>4</v>
      </c>
      <c r="B118" s="43">
        <v>42836</v>
      </c>
      <c r="C118" s="44" t="s">
        <v>46</v>
      </c>
      <c r="D118" s="45">
        <v>12</v>
      </c>
      <c r="E118" s="56" t="s">
        <v>45</v>
      </c>
      <c r="F118" s="57" t="s">
        <v>59</v>
      </c>
      <c r="G118" s="54">
        <v>60</v>
      </c>
      <c r="H118" s="49">
        <f>IF(OR(J118="",K118=""),"",(K118-J118)/TIMEVALUE("1:00")*60)</f>
        <v>25.000000000000071</v>
      </c>
      <c r="I118" s="50">
        <f>IF(H118="","",G118-H118)</f>
        <v>34.999999999999929</v>
      </c>
      <c r="J118" s="51">
        <v>0.59722222222222221</v>
      </c>
      <c r="K118" s="52">
        <v>0.61458333333333337</v>
      </c>
    </row>
    <row r="119" spans="1:11" s="53" customFormat="1">
      <c r="A119" s="42" t="str">
        <f>IF(AND(B119=$B$1,K119=""),"２",IF(AND(B119=$B$1,K119&lt;&gt;""),"１",IF(B119&gt;$B$1,"３","4")))</f>
        <v>4</v>
      </c>
      <c r="B119" s="43">
        <v>42836</v>
      </c>
      <c r="C119" s="44" t="s">
        <v>47</v>
      </c>
      <c r="D119" s="45">
        <v>14</v>
      </c>
      <c r="E119" s="56" t="s">
        <v>45</v>
      </c>
      <c r="F119" s="57" t="s">
        <v>80</v>
      </c>
      <c r="G119" s="54">
        <v>20</v>
      </c>
      <c r="H119" s="49">
        <f>IF(OR(J119="",K119=""),"",(K119-J119)/TIMEVALUE("1:00")*60)</f>
        <v>19.999999999999929</v>
      </c>
      <c r="I119" s="50">
        <f>IF(H119="","",G119-H119)</f>
        <v>7.1054273576010019E-14</v>
      </c>
      <c r="J119" s="51">
        <v>0.61458333333333337</v>
      </c>
      <c r="K119" s="52">
        <v>0.62847222222222221</v>
      </c>
    </row>
    <row r="120" spans="1:11" s="53" customFormat="1">
      <c r="A120" s="42" t="str">
        <f>IF(AND(B120=$B$1,K120=""),"２",IF(AND(B120=$B$1,K120&lt;&gt;""),"１",IF(B120&gt;$B$1,"３","4")))</f>
        <v>4</v>
      </c>
      <c r="B120" s="43">
        <v>42836</v>
      </c>
      <c r="C120" s="44" t="s">
        <v>47</v>
      </c>
      <c r="D120" s="45">
        <v>14</v>
      </c>
      <c r="E120" s="56" t="s">
        <v>45</v>
      </c>
      <c r="F120" s="57" t="s">
        <v>63</v>
      </c>
      <c r="G120" s="54">
        <v>10</v>
      </c>
      <c r="H120" s="49">
        <f>IF(OR(J120="",K120=""),"",(K120-J120)/TIMEVALUE("1:00")*60)</f>
        <v>4.9999999999999822</v>
      </c>
      <c r="I120" s="50">
        <f>IF(H120="","",G120-H120)</f>
        <v>5.0000000000000178</v>
      </c>
      <c r="J120" s="51">
        <v>0.62847222222222221</v>
      </c>
      <c r="K120" s="52">
        <v>0.63194444444444442</v>
      </c>
    </row>
    <row r="121" spans="1:11" s="53" customFormat="1">
      <c r="A121" s="42" t="str">
        <f>IF(AND(B121=$B$1,K121=""),"２",IF(AND(B121=$B$1,K121&lt;&gt;""),"１",IF(B121&gt;$B$1,"３","4")))</f>
        <v>4</v>
      </c>
      <c r="B121" s="43">
        <v>42836</v>
      </c>
      <c r="C121" s="44" t="s">
        <v>47</v>
      </c>
      <c r="D121" s="45">
        <v>17</v>
      </c>
      <c r="E121" s="56" t="s">
        <v>45</v>
      </c>
      <c r="F121" s="57" t="s">
        <v>66</v>
      </c>
      <c r="G121" s="54">
        <v>10</v>
      </c>
      <c r="H121" s="49">
        <f>IF(OR(J121="",K121=""),"",(K121-J121)/TIMEVALUE("1:00")*60)</f>
        <v>9.9999999999999645</v>
      </c>
      <c r="I121" s="50">
        <f>IF(H121="","",G121-H121)</f>
        <v>3.5527136788005009E-14</v>
      </c>
      <c r="J121" s="51">
        <v>0.70833333333333337</v>
      </c>
      <c r="K121" s="52">
        <v>0.71527777777777779</v>
      </c>
    </row>
    <row r="122" spans="1:11" s="53" customFormat="1">
      <c r="A122" s="42" t="str">
        <f>IF(AND(B122=$B$1,K122=""),"２",IF(AND(B122=$B$1,K122&lt;&gt;""),"１",IF(B122&gt;$B$1,"３","4")))</f>
        <v>4</v>
      </c>
      <c r="B122" s="43">
        <v>42836</v>
      </c>
      <c r="C122" s="44" t="s">
        <v>47</v>
      </c>
      <c r="D122" s="45">
        <v>17</v>
      </c>
      <c r="E122" s="56" t="s">
        <v>45</v>
      </c>
      <c r="F122" s="57" t="s">
        <v>83</v>
      </c>
      <c r="G122" s="54">
        <v>20</v>
      </c>
      <c r="H122" s="49">
        <f>IF(OR(J122="",K122=""),"",(K122-J122)/TIMEVALUE("1:00")*60)</f>
        <v>4.9999999999999822</v>
      </c>
      <c r="I122" s="50">
        <f>IF(H122="","",G122-H122)</f>
        <v>15.000000000000018</v>
      </c>
      <c r="J122" s="51">
        <v>0.71527777777777779</v>
      </c>
      <c r="K122" s="52">
        <v>0.71875</v>
      </c>
    </row>
    <row r="123" spans="1:11" s="53" customFormat="1">
      <c r="A123" s="42" t="str">
        <f>IF(AND(B123=$B$1,K123=""),"２",IF(AND(B123=$B$1,K123&lt;&gt;""),"１",IF(B123&gt;$B$1,"３","4")))</f>
        <v>4</v>
      </c>
      <c r="B123" s="43">
        <v>42836</v>
      </c>
      <c r="C123" s="44" t="s">
        <v>47</v>
      </c>
      <c r="D123" s="45">
        <v>19</v>
      </c>
      <c r="E123" s="46" t="s">
        <v>99</v>
      </c>
      <c r="F123" s="47" t="s">
        <v>70</v>
      </c>
      <c r="G123" s="54">
        <v>10</v>
      </c>
      <c r="H123" s="49">
        <f>IF(OR(J123="",K123=""),"",(K123-J123)/TIMEVALUE("1:00")*60)</f>
        <v>4.9999999999998224</v>
      </c>
      <c r="I123" s="50">
        <f>IF(H123="","",G123-H123)</f>
        <v>5.0000000000001776</v>
      </c>
      <c r="J123" s="51">
        <v>0.81944444444444453</v>
      </c>
      <c r="K123" s="52">
        <v>0.82291666666666663</v>
      </c>
    </row>
    <row r="124" spans="1:11" s="53" customFormat="1">
      <c r="A124" s="42" t="str">
        <f>IF(AND(B124=$B$1,K124=""),"２",IF(AND(B124=$B$1,K124&lt;&gt;""),"１",IF(B124&gt;$B$1,"３","4")))</f>
        <v>4</v>
      </c>
      <c r="B124" s="43">
        <v>42836</v>
      </c>
      <c r="C124" s="44"/>
      <c r="D124" s="45">
        <v>19</v>
      </c>
      <c r="E124" s="56" t="s">
        <v>45</v>
      </c>
      <c r="F124" s="57" t="s">
        <v>75</v>
      </c>
      <c r="G124" s="48">
        <v>60</v>
      </c>
      <c r="H124" s="49">
        <f>IF(OR(J124="",K124=""),"",(K124-J124)/TIMEVALUE("1:00")*60)</f>
        <v>54.999999999999964</v>
      </c>
      <c r="I124" s="50">
        <f>IF(H124="","",G124-H124)</f>
        <v>5.0000000000000355</v>
      </c>
      <c r="J124" s="51">
        <v>0.78472222222222221</v>
      </c>
      <c r="K124" s="52">
        <v>0.82291666666666663</v>
      </c>
    </row>
    <row r="125" spans="1:11" s="53" customFormat="1">
      <c r="A125" s="42" t="str">
        <f>IF(AND(B125=$B$1,K125=""),"２",IF(AND(B125=$B$1,K125&lt;&gt;""),"１",IF(B125&gt;$B$1,"３","4")))</f>
        <v>4</v>
      </c>
      <c r="B125" s="43">
        <v>42836</v>
      </c>
      <c r="C125" s="44"/>
      <c r="D125" s="45">
        <v>20</v>
      </c>
      <c r="E125" s="56" t="s">
        <v>45</v>
      </c>
      <c r="F125" s="57" t="s">
        <v>98</v>
      </c>
      <c r="G125" s="48">
        <v>75</v>
      </c>
      <c r="H125" s="49">
        <f>IF(OR(J125="",K125=""),"",(K125-J125)/TIMEVALUE("1:00")*60)</f>
        <v>64.999999999999929</v>
      </c>
      <c r="I125" s="50">
        <f>IF(H125="","",G125-H125)</f>
        <v>10.000000000000071</v>
      </c>
      <c r="J125" s="51">
        <v>0.82291666666666663</v>
      </c>
      <c r="K125" s="52">
        <v>0.86805555555555547</v>
      </c>
    </row>
    <row r="126" spans="1:11" s="53" customFormat="1">
      <c r="A126" s="42" t="str">
        <f>IF(AND(B126=$B$1,K126=""),"２",IF(AND(B126=$B$1,K126&lt;&gt;""),"１",IF(B126&gt;$B$1,"３","4")))</f>
        <v>4</v>
      </c>
      <c r="B126" s="43">
        <v>42836</v>
      </c>
      <c r="C126" s="44"/>
      <c r="D126" s="45">
        <v>21</v>
      </c>
      <c r="E126" s="56" t="s">
        <v>45</v>
      </c>
      <c r="F126" s="57" t="s">
        <v>79</v>
      </c>
      <c r="G126" s="48">
        <v>60</v>
      </c>
      <c r="H126" s="49">
        <f>IF(OR(J126="",K126=""),"",(K126-J126)/TIMEVALUE("1:00")*60)</f>
        <v>50.000000000000142</v>
      </c>
      <c r="I126" s="50">
        <f>IF(H126="","",G126-H126)</f>
        <v>9.9999999999998579</v>
      </c>
      <c r="J126" s="51">
        <v>0.86805555555555547</v>
      </c>
      <c r="K126" s="52">
        <v>0.90277777777777779</v>
      </c>
    </row>
    <row r="127" spans="1:11" s="53" customFormat="1">
      <c r="A127" s="42" t="str">
        <f>IF(AND(B127=$B$1,K127=""),"２",IF(AND(B127=$B$1,K127&lt;&gt;""),"１",IF(B127&gt;$B$1,"３","4")))</f>
        <v>4</v>
      </c>
      <c r="B127" s="43">
        <v>42836</v>
      </c>
      <c r="C127" s="44" t="s">
        <v>46</v>
      </c>
      <c r="D127" s="45">
        <v>19</v>
      </c>
      <c r="E127" s="56" t="s">
        <v>45</v>
      </c>
      <c r="F127" s="57" t="s">
        <v>72</v>
      </c>
      <c r="G127" s="54">
        <v>60</v>
      </c>
      <c r="H127" s="49">
        <f>IF(OR(J127="",K127=""),"",(K127-J127)/TIMEVALUE("1:00")*60)</f>
        <v>30.000000000000053</v>
      </c>
      <c r="I127" s="50">
        <f>IF(H127="","",G127-H127)</f>
        <v>29.999999999999947</v>
      </c>
      <c r="J127" s="51">
        <v>0.90277777777777779</v>
      </c>
      <c r="K127" s="52">
        <v>0.92361111111111116</v>
      </c>
    </row>
    <row r="128" spans="1:11" s="53" customFormat="1">
      <c r="A128" s="42" t="str">
        <f>IF(AND(B128=$B$1,K128=""),"２",IF(AND(B128=$B$1,K128&lt;&gt;""),"１",IF(B128&gt;$B$1,"３","4")))</f>
        <v>4</v>
      </c>
      <c r="B128" s="43">
        <v>42836</v>
      </c>
      <c r="C128" s="44" t="s">
        <v>47</v>
      </c>
      <c r="D128" s="45">
        <v>21</v>
      </c>
      <c r="E128" s="46" t="s">
        <v>45</v>
      </c>
      <c r="F128" s="47" t="s">
        <v>73</v>
      </c>
      <c r="G128" s="54">
        <v>90</v>
      </c>
      <c r="H128" s="49">
        <f>IF(OR(J128="",K128=""),"",(K128-J128)/TIMEVALUE("1:00")*60)</f>
        <v>99.999999999999801</v>
      </c>
      <c r="I128" s="50">
        <f>IF(H128="","",G128-H128)</f>
        <v>-9.999999999999801</v>
      </c>
      <c r="J128" s="51">
        <v>0.92361111111111116</v>
      </c>
      <c r="K128" s="52">
        <v>0.99305555555555547</v>
      </c>
    </row>
    <row r="129" spans="1:11" s="53" customFormat="1">
      <c r="A129" s="42" t="str">
        <f>IF(AND(B129=$B$1,K129=""),"２",IF(AND(B129=$B$1,K129&lt;&gt;""),"１",IF(B129&gt;$B$1,"３","4")))</f>
        <v>4</v>
      </c>
      <c r="B129" s="43">
        <v>42837</v>
      </c>
      <c r="C129" s="44" t="s">
        <v>46</v>
      </c>
      <c r="D129" s="45">
        <v>6</v>
      </c>
      <c r="E129" s="56" t="s">
        <v>45</v>
      </c>
      <c r="F129" s="57" t="s">
        <v>50</v>
      </c>
      <c r="G129" s="54">
        <v>60</v>
      </c>
      <c r="H129" s="49">
        <f>IF(OR(J129="",K129=""),"",(K129-J129)/TIMEVALUE("1:00")*60)</f>
        <v>34.999999999999957</v>
      </c>
      <c r="I129" s="50">
        <f>IF(H129="","",G129-H129)</f>
        <v>25.000000000000043</v>
      </c>
      <c r="J129" s="51">
        <v>0.25694444444444448</v>
      </c>
      <c r="K129" s="52">
        <v>0.28125</v>
      </c>
    </row>
    <row r="130" spans="1:11" s="53" customFormat="1">
      <c r="A130" s="42" t="str">
        <f>IF(AND(B130=$B$1,K130=""),"２",IF(AND(B130=$B$1,K130&lt;&gt;""),"１",IF(B130&gt;$B$1,"３","4")))</f>
        <v>4</v>
      </c>
      <c r="B130" s="43">
        <v>42837</v>
      </c>
      <c r="C130" s="44"/>
      <c r="D130" s="45">
        <v>7</v>
      </c>
      <c r="E130" s="56" t="s">
        <v>45</v>
      </c>
      <c r="F130" s="57" t="s">
        <v>100</v>
      </c>
      <c r="G130" s="48">
        <v>90</v>
      </c>
      <c r="H130" s="49">
        <f>IF(OR(J130="",K130=""),"",(K130-J130)/TIMEVALUE("1:00")*60)</f>
        <v>84.999999999999943</v>
      </c>
      <c r="I130" s="50">
        <f>IF(H130="","",G130-H130)</f>
        <v>5.0000000000000568</v>
      </c>
      <c r="J130" s="51">
        <v>0.28125</v>
      </c>
      <c r="K130" s="52">
        <v>0.34027777777777773</v>
      </c>
    </row>
    <row r="131" spans="1:11" s="53" customFormat="1">
      <c r="A131" s="42" t="str">
        <f>IF(AND(B131=$B$1,K131=""),"２",IF(AND(B131=$B$1,K131&lt;&gt;""),"１",IF(B131&gt;$B$1,"３","4")))</f>
        <v>4</v>
      </c>
      <c r="B131" s="43">
        <v>42837</v>
      </c>
      <c r="C131" s="44" t="s">
        <v>47</v>
      </c>
      <c r="D131" s="45">
        <v>8</v>
      </c>
      <c r="E131" s="56" t="s">
        <v>45</v>
      </c>
      <c r="F131" s="57" t="s">
        <v>74</v>
      </c>
      <c r="G131" s="54">
        <v>10</v>
      </c>
      <c r="H131" s="49">
        <f>IF(OR(J131="",K131=""),"",(K131-J131)/TIMEVALUE("1:00")*60)</f>
        <v>1.9999999999999929</v>
      </c>
      <c r="I131" s="50">
        <f>IF(H131="","",G131-H131)</f>
        <v>8.0000000000000071</v>
      </c>
      <c r="J131" s="51">
        <v>0.34027777777777773</v>
      </c>
      <c r="K131" s="52">
        <v>0.34166666666666662</v>
      </c>
    </row>
    <row r="132" spans="1:11" s="53" customFormat="1">
      <c r="A132" s="42" t="str">
        <f>IF(AND(B132=$B$1,K132=""),"２",IF(AND(B132=$B$1,K132&lt;&gt;""),"１",IF(B132&gt;$B$1,"３","4")))</f>
        <v>4</v>
      </c>
      <c r="B132" s="43">
        <v>42837</v>
      </c>
      <c r="C132" s="44"/>
      <c r="D132" s="45">
        <v>8</v>
      </c>
      <c r="E132" s="56" t="s">
        <v>45</v>
      </c>
      <c r="F132" s="57" t="s">
        <v>101</v>
      </c>
      <c r="G132" s="48">
        <v>5</v>
      </c>
      <c r="H132" s="49">
        <f>IF(OR(J132="",K132=""),"",(K132-J132)/TIMEVALUE("1:00")*60)</f>
        <v>3.0000000000000693</v>
      </c>
      <c r="I132" s="50">
        <f>IF(H132="","",G132-H132)</f>
        <v>1.9999999999999307</v>
      </c>
      <c r="J132" s="51">
        <v>0.34166666666666662</v>
      </c>
      <c r="K132" s="52">
        <v>0.34375</v>
      </c>
    </row>
    <row r="133" spans="1:11" s="53" customFormat="1">
      <c r="A133" s="42" t="str">
        <f>IF(AND(B133=$B$1,K133=""),"２",IF(AND(B133=$B$1,K133&lt;&gt;""),"１",IF(B133&gt;$B$1,"３","4")))</f>
        <v>4</v>
      </c>
      <c r="B133" s="43">
        <v>42837</v>
      </c>
      <c r="C133" s="44" t="s">
        <v>46</v>
      </c>
      <c r="D133" s="45">
        <v>8</v>
      </c>
      <c r="E133" s="46" t="s">
        <v>45</v>
      </c>
      <c r="F133" s="47" t="s">
        <v>91</v>
      </c>
      <c r="G133" s="54">
        <v>15</v>
      </c>
      <c r="H133" s="49">
        <f>IF(OR(J133="",K133=""),"",(K133-J133)/TIMEVALUE("1:00")*60)</f>
        <v>20.000000000000007</v>
      </c>
      <c r="I133" s="50">
        <f>IF(H133="","",G133-H133)</f>
        <v>-5.0000000000000071</v>
      </c>
      <c r="J133" s="51">
        <v>0.34375</v>
      </c>
      <c r="K133" s="52">
        <v>0.3576388888888889</v>
      </c>
    </row>
    <row r="134" spans="1:11" s="53" customFormat="1">
      <c r="A134" s="42" t="str">
        <f>IF(AND(B134=$B$1,K134=""),"２",IF(AND(B134=$B$1,K134&lt;&gt;""),"１",IF(B134&gt;$B$1,"３","4")))</f>
        <v>4</v>
      </c>
      <c r="B134" s="43">
        <v>42837</v>
      </c>
      <c r="C134" s="44"/>
      <c r="D134" s="45">
        <v>8</v>
      </c>
      <c r="E134" s="46" t="s">
        <v>45</v>
      </c>
      <c r="F134" s="47" t="s">
        <v>107</v>
      </c>
      <c r="G134" s="48">
        <v>45</v>
      </c>
      <c r="H134" s="49">
        <f>IF(OR(J134="",K134=""),"",(K134-J134)/TIMEVALUE("1:00")*60)</f>
        <v>46.999999999999993</v>
      </c>
      <c r="I134" s="50">
        <f>IF(H134="","",G134-H134)</f>
        <v>-1.9999999999999929</v>
      </c>
      <c r="J134" s="51">
        <v>0.3576388888888889</v>
      </c>
      <c r="K134" s="52">
        <v>0.39027777777777778</v>
      </c>
    </row>
    <row r="135" spans="1:11" s="53" customFormat="1">
      <c r="A135" s="42" t="str">
        <f>IF(AND(B135=$B$1,K135=""),"２",IF(AND(B135=$B$1,K135&lt;&gt;""),"１",IF(B135&gt;$B$1,"３","4")))</f>
        <v>4</v>
      </c>
      <c r="B135" s="43">
        <v>42837</v>
      </c>
      <c r="C135" s="44"/>
      <c r="D135" s="45">
        <v>9</v>
      </c>
      <c r="E135" s="56" t="s">
        <v>45</v>
      </c>
      <c r="F135" s="57" t="s">
        <v>103</v>
      </c>
      <c r="G135" s="48">
        <v>15</v>
      </c>
      <c r="H135" s="49">
        <f>IF(OR(J135="",K135=""),"",(K135-J135)/TIMEVALUE("1:00")*60)</f>
        <v>11.000000000000041</v>
      </c>
      <c r="I135" s="50">
        <f>IF(H135="","",G135-H135)</f>
        <v>3.9999999999999591</v>
      </c>
      <c r="J135" s="51">
        <v>0.39027777777777778</v>
      </c>
      <c r="K135" s="52">
        <v>0.3979166666666667</v>
      </c>
    </row>
    <row r="136" spans="1:11" s="53" customFormat="1">
      <c r="A136" s="42" t="str">
        <f>IF(AND(B136=$B$1,K136=""),"２",IF(AND(B136=$B$1,K136&lt;&gt;""),"１",IF(B136&gt;$B$1,"３","4")))</f>
        <v>4</v>
      </c>
      <c r="B136" s="43">
        <v>42837</v>
      </c>
      <c r="C136" s="44"/>
      <c r="D136" s="45">
        <v>13</v>
      </c>
      <c r="E136" s="46" t="s">
        <v>45</v>
      </c>
      <c r="F136" s="55" t="s">
        <v>104</v>
      </c>
      <c r="G136" s="48">
        <v>10</v>
      </c>
      <c r="H136" s="49">
        <f>IF(OR(J136="",K136=""),"",(K136-J136)/TIMEVALUE("1:00")*60)</f>
        <v>9.9999999999999645</v>
      </c>
      <c r="I136" s="50">
        <f>IF(H136="","",G136-H136)</f>
        <v>3.5527136788005009E-14</v>
      </c>
      <c r="J136" s="51">
        <v>0.41666666666666669</v>
      </c>
      <c r="K136" s="52">
        <v>0.4236111111111111</v>
      </c>
    </row>
    <row r="137" spans="1:11" s="53" customFormat="1">
      <c r="A137" s="42" t="str">
        <f>IF(AND(B137=$B$1,K137=""),"２",IF(AND(B137=$B$1,K137&lt;&gt;""),"１",IF(B137&gt;$B$1,"３","4")))</f>
        <v>4</v>
      </c>
      <c r="B137" s="43">
        <v>42837</v>
      </c>
      <c r="C137" s="44"/>
      <c r="D137" s="45">
        <v>13</v>
      </c>
      <c r="E137" s="46" t="s">
        <v>45</v>
      </c>
      <c r="F137" s="55" t="s">
        <v>108</v>
      </c>
      <c r="G137" s="48">
        <v>15</v>
      </c>
      <c r="H137" s="49">
        <f>IF(OR(J137="",K137=""),"",(K137-J137)/TIMEVALUE("1:00")*60)</f>
        <v>10.000000000000044</v>
      </c>
      <c r="I137" s="50">
        <f>IF(H137="","",G137-H137)</f>
        <v>4.9999999999999556</v>
      </c>
      <c r="J137" s="51">
        <v>0.4236111111111111</v>
      </c>
      <c r="K137" s="52">
        <v>0.43055555555555558</v>
      </c>
    </row>
    <row r="138" spans="1:11" s="53" customFormat="1">
      <c r="A138" s="42" t="str">
        <f>IF(AND(B138=$B$1,K138=""),"２",IF(AND(B138=$B$1,K138&lt;&gt;""),"１",IF(B138&gt;$B$1,"３","4")))</f>
        <v>4</v>
      </c>
      <c r="B138" s="43">
        <v>42837</v>
      </c>
      <c r="C138" s="44"/>
      <c r="D138" s="45">
        <v>9</v>
      </c>
      <c r="E138" s="46" t="s">
        <v>45</v>
      </c>
      <c r="F138" s="47" t="s">
        <v>102</v>
      </c>
      <c r="G138" s="48">
        <v>60</v>
      </c>
      <c r="H138" s="49">
        <f>IF(OR(J138="",K138=""),"",(K138-J138)/TIMEVALUE("1:00")*60)</f>
        <v>146.99999999999994</v>
      </c>
      <c r="I138" s="50">
        <f>IF(H138="","",G138-H138)</f>
        <v>-86.999999999999943</v>
      </c>
      <c r="J138" s="51">
        <v>0.3979166666666667</v>
      </c>
      <c r="K138" s="52">
        <v>0.5</v>
      </c>
    </row>
    <row r="139" spans="1:11" s="53" customFormat="1">
      <c r="A139" s="42" t="str">
        <f>IF(AND(B139=$B$1,K139=""),"２",IF(AND(B139=$B$1,K139&lt;&gt;""),"１",IF(B139&gt;$B$1,"３","4")))</f>
        <v>4</v>
      </c>
      <c r="B139" s="43">
        <v>42837</v>
      </c>
      <c r="C139" s="44" t="s">
        <v>46</v>
      </c>
      <c r="D139" s="45">
        <v>12</v>
      </c>
      <c r="E139" s="56" t="s">
        <v>45</v>
      </c>
      <c r="F139" s="57" t="s">
        <v>59</v>
      </c>
      <c r="G139" s="54">
        <v>60</v>
      </c>
      <c r="H139" s="49">
        <f>IF(OR(J139="",K139=""),"",(K139-J139)/TIMEVALUE("1:00")*60)</f>
        <v>40.000000000000014</v>
      </c>
      <c r="I139" s="50">
        <f>IF(H139="","",G139-H139)</f>
        <v>19.999999999999986</v>
      </c>
      <c r="J139" s="51">
        <v>0.50347222222222221</v>
      </c>
      <c r="K139" s="52">
        <v>0.53125</v>
      </c>
    </row>
    <row r="140" spans="1:11" s="53" customFormat="1">
      <c r="A140" s="42" t="str">
        <f>IF(AND(B140=$B$1,K140=""),"２",IF(AND(B140=$B$1,K140&lt;&gt;""),"１",IF(B140&gt;$B$1,"３","4")))</f>
        <v>4</v>
      </c>
      <c r="B140" s="43">
        <v>42837</v>
      </c>
      <c r="C140" s="44" t="s">
        <v>47</v>
      </c>
      <c r="D140" s="45">
        <v>11</v>
      </c>
      <c r="E140" s="56" t="s">
        <v>45</v>
      </c>
      <c r="F140" s="57" t="s">
        <v>55</v>
      </c>
      <c r="G140" s="54">
        <v>10</v>
      </c>
      <c r="H140" s="49">
        <f>IF(OR(J140="",K140=""),"",(K140-J140)/TIMEVALUE("1:00")*60)</f>
        <v>9.9999999999999645</v>
      </c>
      <c r="I140" s="50">
        <f>IF(H140="","",G140-H140)</f>
        <v>3.5527136788005009E-14</v>
      </c>
      <c r="J140" s="51">
        <v>0.53125</v>
      </c>
      <c r="K140" s="52">
        <v>0.53819444444444442</v>
      </c>
    </row>
    <row r="141" spans="1:11" s="53" customFormat="1">
      <c r="A141" s="42" t="str">
        <f>IF(AND(B141=$B$1,K141=""),"２",IF(AND(B141=$B$1,K141&lt;&gt;""),"１",IF(B141&gt;$B$1,"３","4")))</f>
        <v>4</v>
      </c>
      <c r="B141" s="43">
        <v>42837</v>
      </c>
      <c r="C141" s="44"/>
      <c r="D141" s="45">
        <v>11</v>
      </c>
      <c r="E141" s="56" t="s">
        <v>45</v>
      </c>
      <c r="F141" s="57" t="s">
        <v>105</v>
      </c>
      <c r="G141" s="48">
        <v>30</v>
      </c>
      <c r="H141" s="49">
        <f>IF(OR(J141="",K141=""),"",(K141-J141)/TIMEVALUE("1:00")*60)</f>
        <v>10.000000000000124</v>
      </c>
      <c r="I141" s="50">
        <f>IF(H141="","",G141-H141)</f>
        <v>19.999999999999876</v>
      </c>
      <c r="J141" s="51">
        <v>0.53819444444444442</v>
      </c>
      <c r="K141" s="52">
        <v>0.54513888888888895</v>
      </c>
    </row>
    <row r="142" spans="1:11" s="53" customFormat="1">
      <c r="A142" s="42" t="str">
        <f>IF(AND(B142=$B$1,K142=""),"２",IF(AND(B142=$B$1,K142&lt;&gt;""),"１",IF(B142&gt;$B$1,"３","4")))</f>
        <v>4</v>
      </c>
      <c r="B142" s="43">
        <v>42837</v>
      </c>
      <c r="C142" s="44"/>
      <c r="D142" s="45">
        <v>13</v>
      </c>
      <c r="E142" s="46" t="s">
        <v>45</v>
      </c>
      <c r="F142" s="47" t="s">
        <v>106</v>
      </c>
      <c r="G142" s="48">
        <v>15</v>
      </c>
      <c r="H142" s="49">
        <f>IF(OR(J142="",K142=""),"",(K142-J142)/TIMEVALUE("1:00")*60)</f>
        <v>24.999999999999911</v>
      </c>
      <c r="I142" s="50">
        <f>IF(H142="","",G142-H142)</f>
        <v>-9.9999999999999112</v>
      </c>
      <c r="J142" s="51">
        <v>0.54513888888888895</v>
      </c>
      <c r="K142" s="52">
        <v>0.5625</v>
      </c>
    </row>
    <row r="143" spans="1:11" s="53" customFormat="1">
      <c r="A143" s="42" t="str">
        <f>IF(AND(B143=$B$1,K143=""),"２",IF(AND(B143=$B$1,K143&lt;&gt;""),"１",IF(B143&gt;$B$1,"３","4")))</f>
        <v>4</v>
      </c>
      <c r="B143" s="43">
        <v>42837</v>
      </c>
      <c r="C143" s="44" t="s">
        <v>47</v>
      </c>
      <c r="D143" s="45">
        <v>14</v>
      </c>
      <c r="E143" s="56" t="s">
        <v>45</v>
      </c>
      <c r="F143" s="57" t="s">
        <v>63</v>
      </c>
      <c r="G143" s="54">
        <v>10</v>
      </c>
      <c r="H143" s="49">
        <f>IF(OR(J143="",K143=""),"",(K143-J143)/TIMEVALUE("1:00")*60)</f>
        <v>9.9999999999999645</v>
      </c>
      <c r="I143" s="50">
        <f>IF(H143="","",G143-H143)</f>
        <v>3.5527136788005009E-14</v>
      </c>
      <c r="J143" s="51">
        <v>0.5625</v>
      </c>
      <c r="K143" s="52">
        <v>0.56944444444444442</v>
      </c>
    </row>
    <row r="144" spans="1:11" s="53" customFormat="1">
      <c r="A144" s="42" t="str">
        <f>IF(AND(B144=$B$1,K144=""),"２",IF(AND(B144=$B$1,K144&lt;&gt;""),"１",IF(B144&gt;$B$1,"３","4")))</f>
        <v>4</v>
      </c>
      <c r="B144" s="43">
        <v>42837</v>
      </c>
      <c r="C144" s="44"/>
      <c r="D144" s="45">
        <v>14</v>
      </c>
      <c r="E144" s="46" t="s">
        <v>45</v>
      </c>
      <c r="F144" s="47" t="s">
        <v>89</v>
      </c>
      <c r="G144" s="48">
        <v>90</v>
      </c>
      <c r="H144" s="49">
        <f>IF(OR(J144="",K144=""),"",(K144-J144)/TIMEVALUE("1:00")*60)</f>
        <v>180</v>
      </c>
      <c r="I144" s="50">
        <f>IF(H144="","",G144-H144)</f>
        <v>-90</v>
      </c>
      <c r="J144" s="51">
        <v>0.625</v>
      </c>
      <c r="K144" s="52">
        <v>0.75</v>
      </c>
    </row>
    <row r="145" spans="1:11" s="53" customFormat="1">
      <c r="A145" s="42" t="str">
        <f>IF(AND(B145=$B$1,K145=""),"２",IF(AND(B145=$B$1,K145&lt;&gt;""),"１",IF(B145&gt;$B$1,"３","4")))</f>
        <v>4</v>
      </c>
      <c r="B145" s="43">
        <v>42837</v>
      </c>
      <c r="C145" s="44" t="s">
        <v>46</v>
      </c>
      <c r="D145" s="45">
        <v>19</v>
      </c>
      <c r="E145" s="56" t="s">
        <v>45</v>
      </c>
      <c r="F145" s="57" t="s">
        <v>72</v>
      </c>
      <c r="G145" s="54">
        <v>60</v>
      </c>
      <c r="H145" s="49">
        <f>IF(OR(J145="",K145=""),"",(K145-J145)/TIMEVALUE("1:00")*60)</f>
        <v>29.999999999999893</v>
      </c>
      <c r="I145" s="50">
        <f>IF(H145="","",G145-H145)</f>
        <v>30.000000000000107</v>
      </c>
      <c r="J145" s="51">
        <v>0.84722222222222221</v>
      </c>
      <c r="K145" s="52">
        <v>0.86805555555555547</v>
      </c>
    </row>
    <row r="146" spans="1:11" s="53" customFormat="1">
      <c r="A146" s="42" t="str">
        <f>IF(AND(B146=$B$1,K146=""),"２",IF(AND(B146=$B$1,K146&lt;&gt;""),"１",IF(B146&gt;$B$1,"３","4")))</f>
        <v>4</v>
      </c>
      <c r="B146" s="43">
        <v>42837</v>
      </c>
      <c r="C146" s="44"/>
      <c r="D146" s="45">
        <v>19</v>
      </c>
      <c r="E146" s="56" t="s">
        <v>45</v>
      </c>
      <c r="F146" s="57" t="s">
        <v>71</v>
      </c>
      <c r="G146" s="48">
        <v>90</v>
      </c>
      <c r="H146" s="49">
        <f>IF(OR(J146="",K146=""),"",(K146-J146)/TIMEVALUE("1:00")*60)</f>
        <v>90</v>
      </c>
      <c r="I146" s="50">
        <f>IF(H146="","",G146-H146)</f>
        <v>0</v>
      </c>
      <c r="J146" s="51">
        <v>0.86805555555555547</v>
      </c>
      <c r="K146" s="52">
        <v>0.93055555555555547</v>
      </c>
    </row>
    <row r="147" spans="1:11" s="53" customFormat="1">
      <c r="A147" s="42" t="str">
        <f>IF(AND(B147=$B$1,K147=""),"２",IF(AND(B147=$B$1,K147&lt;&gt;""),"１",IF(B147&gt;$B$1,"３","4")))</f>
        <v>4</v>
      </c>
      <c r="B147" s="43">
        <v>42837</v>
      </c>
      <c r="C147" s="44" t="s">
        <v>47</v>
      </c>
      <c r="D147" s="45">
        <v>21</v>
      </c>
      <c r="E147" s="56" t="s">
        <v>45</v>
      </c>
      <c r="F147" s="57" t="s">
        <v>73</v>
      </c>
      <c r="G147" s="54">
        <v>90</v>
      </c>
      <c r="H147" s="49">
        <f>IF(OR(J147="",K147=""),"",(K147-J147)/TIMEVALUE("1:00")*60)</f>
        <v>70.000000000000071</v>
      </c>
      <c r="I147" s="50">
        <f>IF(H147="","",G147-H147)</f>
        <v>19.999999999999929</v>
      </c>
      <c r="J147" s="51">
        <v>0.93055555555555547</v>
      </c>
      <c r="K147" s="52">
        <v>0.97916666666666663</v>
      </c>
    </row>
    <row r="148" spans="1:11" s="53" customFormat="1">
      <c r="A148" s="42" t="str">
        <f>IF(AND(B148=$B$1,K148=""),"２",IF(AND(B148=$B$1,K148&lt;&gt;""),"１",IF(B148&gt;$B$1,"３","4")))</f>
        <v>4</v>
      </c>
      <c r="B148" s="43">
        <v>42838</v>
      </c>
      <c r="C148" s="44" t="s">
        <v>46</v>
      </c>
      <c r="D148" s="45">
        <v>6</v>
      </c>
      <c r="E148" s="56" t="s">
        <v>45</v>
      </c>
      <c r="F148" s="57" t="s">
        <v>50</v>
      </c>
      <c r="G148" s="54">
        <v>60</v>
      </c>
      <c r="H148" s="49">
        <f>IF(OR(J148="",K148=""),"",(K148-J148)/TIMEVALUE("1:00")*60)</f>
        <v>20.000000000000007</v>
      </c>
      <c r="I148" s="50">
        <f>IF(H148="","",G148-H148)</f>
        <v>39.999999999999993</v>
      </c>
      <c r="J148" s="51">
        <v>0.30902777777777779</v>
      </c>
      <c r="K148" s="52">
        <v>0.32291666666666669</v>
      </c>
    </row>
    <row r="149" spans="1:11" s="53" customFormat="1">
      <c r="A149" s="42" t="str">
        <f>IF(AND(B149=$B$1,K149=""),"２",IF(AND(B149=$B$1,K149&lt;&gt;""),"１",IF(B149&gt;$B$1,"３","4")))</f>
        <v>4</v>
      </c>
      <c r="B149" s="43">
        <v>42838</v>
      </c>
      <c r="C149" s="44" t="s">
        <v>47</v>
      </c>
      <c r="D149" s="45">
        <v>8</v>
      </c>
      <c r="E149" s="56" t="s">
        <v>45</v>
      </c>
      <c r="F149" s="57" t="s">
        <v>74</v>
      </c>
      <c r="G149" s="54">
        <v>10</v>
      </c>
      <c r="H149" s="49">
        <f>IF(OR(J149="",K149=""),"",(K149-J149)/TIMEVALUE("1:00")*60)</f>
        <v>14.999999999999947</v>
      </c>
      <c r="I149" s="50">
        <f>IF(H149="","",G149-H149)</f>
        <v>-4.9999999999999467</v>
      </c>
      <c r="J149" s="51">
        <v>0.32291666666666669</v>
      </c>
      <c r="K149" s="52">
        <v>0.33333333333333331</v>
      </c>
    </row>
    <row r="150" spans="1:11" s="53" customFormat="1">
      <c r="A150" s="42" t="str">
        <f>IF(AND(B150=$B$1,K150=""),"２",IF(AND(B150=$B$1,K150&lt;&gt;""),"１",IF(B150&gt;$B$1,"３","4")))</f>
        <v>4</v>
      </c>
      <c r="B150" s="43">
        <v>42838</v>
      </c>
      <c r="C150" s="44" t="s">
        <v>46</v>
      </c>
      <c r="D150" s="45">
        <v>8</v>
      </c>
      <c r="E150" s="46" t="s">
        <v>45</v>
      </c>
      <c r="F150" s="47" t="s">
        <v>91</v>
      </c>
      <c r="G150" s="54">
        <v>15</v>
      </c>
      <c r="H150" s="49">
        <f>IF(OR(J150="",K150=""),"",(K150-J150)/TIMEVALUE("1:00")*60)</f>
        <v>15.000000000000027</v>
      </c>
      <c r="I150" s="50">
        <f>IF(H150="","",G150-H150)</f>
        <v>-2.6645352591003757E-14</v>
      </c>
      <c r="J150" s="51">
        <v>0.33333333333333331</v>
      </c>
      <c r="K150" s="52">
        <v>0.34375</v>
      </c>
    </row>
    <row r="151" spans="1:11" s="53" customFormat="1">
      <c r="A151" s="42" t="str">
        <f>IF(AND(B151=$B$1,K151=""),"２",IF(AND(B151=$B$1,K151&lt;&gt;""),"１",IF(B151&gt;$B$1,"３","4")))</f>
        <v>4</v>
      </c>
      <c r="B151" s="43">
        <v>42838</v>
      </c>
      <c r="C151" s="44" t="s">
        <v>47</v>
      </c>
      <c r="D151" s="45">
        <v>10</v>
      </c>
      <c r="E151" s="56" t="s">
        <v>45</v>
      </c>
      <c r="F151" s="57" t="s">
        <v>76</v>
      </c>
      <c r="G151" s="54">
        <v>20</v>
      </c>
      <c r="H151" s="49">
        <f>IF(OR(J151="",K151=""),"",(K151-J151)/TIMEVALUE("1:00")*60)</f>
        <v>15.000000000000027</v>
      </c>
      <c r="I151" s="50">
        <f>IF(H151="","",G151-H151)</f>
        <v>4.9999999999999734</v>
      </c>
      <c r="J151" s="51">
        <v>0.39930555555555558</v>
      </c>
      <c r="K151" s="52">
        <v>0.40972222222222227</v>
      </c>
    </row>
    <row r="152" spans="1:11" s="53" customFormat="1">
      <c r="A152" s="42" t="str">
        <f>IF(AND(B152=$B$1,K152=""),"２",IF(AND(B152=$B$1,K152&lt;&gt;""),"１",IF(B152&gt;$B$1,"３","4")))</f>
        <v>4</v>
      </c>
      <c r="B152" s="43">
        <v>42838</v>
      </c>
      <c r="C152" s="44"/>
      <c r="D152" s="45">
        <v>10</v>
      </c>
      <c r="E152" s="56" t="s">
        <v>45</v>
      </c>
      <c r="F152" s="57" t="s">
        <v>75</v>
      </c>
      <c r="G152" s="48">
        <v>60</v>
      </c>
      <c r="H152" s="49">
        <f>IF(OR(J152="",K152=""),"",(K152-J152)/TIMEVALUE("1:00")*60)</f>
        <v>59.999999999999943</v>
      </c>
      <c r="I152" s="50">
        <f>IF(H152="","",G152-H152)</f>
        <v>5.6843418860808015E-14</v>
      </c>
      <c r="J152" s="51">
        <v>0.41666666666666669</v>
      </c>
      <c r="K152" s="52">
        <v>0.45833333333333331</v>
      </c>
    </row>
    <row r="153" spans="1:11" s="53" customFormat="1">
      <c r="A153" s="42" t="str">
        <f>IF(AND(B153=$B$1,K153=""),"２",IF(AND(B153=$B$1,K153&lt;&gt;""),"１",IF(B153&gt;$B$1,"３","4")))</f>
        <v>4</v>
      </c>
      <c r="B153" s="43">
        <v>42838</v>
      </c>
      <c r="C153" s="44"/>
      <c r="D153" s="45">
        <v>11</v>
      </c>
      <c r="E153" s="56" t="s">
        <v>45</v>
      </c>
      <c r="F153" s="57" t="s">
        <v>109</v>
      </c>
      <c r="G153" s="48">
        <v>75</v>
      </c>
      <c r="H153" s="49">
        <f>IF(OR(J153="",K153=""),"",(K153-J153)/TIMEVALUE("1:00")*60)</f>
        <v>69.999999999999986</v>
      </c>
      <c r="I153" s="50">
        <f>IF(H153="","",G153-H153)</f>
        <v>5.0000000000000142</v>
      </c>
      <c r="J153" s="51">
        <v>0.45833333333333331</v>
      </c>
      <c r="K153" s="52">
        <v>0.50694444444444442</v>
      </c>
    </row>
    <row r="154" spans="1:11" s="53" customFormat="1">
      <c r="A154" s="42" t="str">
        <f>IF(AND(B154=$B$1,K154=""),"２",IF(AND(B154=$B$1,K154&lt;&gt;""),"１",IF(B154&gt;$B$1,"３","4")))</f>
        <v>4</v>
      </c>
      <c r="B154" s="43">
        <v>42838</v>
      </c>
      <c r="C154" s="44" t="s">
        <v>47</v>
      </c>
      <c r="D154" s="45">
        <v>11</v>
      </c>
      <c r="E154" s="54" t="s">
        <v>45</v>
      </c>
      <c r="F154" s="55" t="s">
        <v>55</v>
      </c>
      <c r="G154" s="54">
        <v>10</v>
      </c>
      <c r="H154" s="49">
        <f>IF(OR(J154="",K154=""),"",(K154-J154)/TIMEVALUE("1:00")*60)</f>
        <v>14.999999999999947</v>
      </c>
      <c r="I154" s="50">
        <f>IF(H154="","",G154-H154)</f>
        <v>-4.9999999999999467</v>
      </c>
      <c r="J154" s="51">
        <v>0.5</v>
      </c>
      <c r="K154" s="52">
        <v>0.51041666666666663</v>
      </c>
    </row>
    <row r="155" spans="1:11" s="53" customFormat="1">
      <c r="A155" s="42" t="str">
        <f>IF(AND(B155=$B$1,K155=""),"２",IF(AND(B155=$B$1,K155&lt;&gt;""),"１",IF(B155&gt;$B$1,"３","4")))</f>
        <v>4</v>
      </c>
      <c r="B155" s="43">
        <v>42838</v>
      </c>
      <c r="C155" s="44"/>
      <c r="D155" s="45">
        <v>12</v>
      </c>
      <c r="E155" s="56" t="s">
        <v>45</v>
      </c>
      <c r="F155" s="57" t="s">
        <v>79</v>
      </c>
      <c r="G155" s="48">
        <v>60</v>
      </c>
      <c r="H155" s="49">
        <f>IF(OR(J155="",K155=""),"",(K155-J155)/TIMEVALUE("1:00")*60)</f>
        <v>40.000000000000014</v>
      </c>
      <c r="I155" s="50">
        <f>IF(H155="","",G155-H155)</f>
        <v>19.999999999999986</v>
      </c>
      <c r="J155" s="51">
        <v>0.50694444444444442</v>
      </c>
      <c r="K155" s="52">
        <v>0.53472222222222221</v>
      </c>
    </row>
    <row r="156" spans="1:11" s="53" customFormat="1">
      <c r="A156" s="42" t="str">
        <f>IF(AND(B156=$B$1,K156=""),"２",IF(AND(B156=$B$1,K156&lt;&gt;""),"１",IF(B156&gt;$B$1,"３","4")))</f>
        <v>4</v>
      </c>
      <c r="B156" s="43">
        <v>42838</v>
      </c>
      <c r="C156" s="44" t="s">
        <v>46</v>
      </c>
      <c r="D156" s="45">
        <v>12</v>
      </c>
      <c r="E156" s="56" t="s">
        <v>45</v>
      </c>
      <c r="F156" s="57" t="s">
        <v>59</v>
      </c>
      <c r="G156" s="54">
        <v>60</v>
      </c>
      <c r="H156" s="49">
        <f>IF(OR(J156="",K156=""),"",(K156-J156)/TIMEVALUE("1:00")*60)</f>
        <v>30.000000000000053</v>
      </c>
      <c r="I156" s="50">
        <f>IF(H156="","",G156-H156)</f>
        <v>29.999999999999947</v>
      </c>
      <c r="J156" s="51">
        <v>0.53472222222222221</v>
      </c>
      <c r="K156" s="52">
        <v>0.55555555555555558</v>
      </c>
    </row>
    <row r="157" spans="1:11" s="53" customFormat="1">
      <c r="A157" s="42" t="str">
        <f>IF(AND(B157=$B$1,K157=""),"２",IF(AND(B157=$B$1,K157&lt;&gt;""),"１",IF(B157&gt;$B$1,"３","4")))</f>
        <v>4</v>
      </c>
      <c r="B157" s="43">
        <v>42838</v>
      </c>
      <c r="C157" s="44" t="s">
        <v>47</v>
      </c>
      <c r="D157" s="45">
        <v>14</v>
      </c>
      <c r="E157" s="54" t="s">
        <v>45</v>
      </c>
      <c r="F157" s="55" t="s">
        <v>63</v>
      </c>
      <c r="G157" s="54">
        <v>10</v>
      </c>
      <c r="H157" s="49">
        <f>IF(OR(J157="",K157=""),"",(K157-J157)/TIMEVALUE("1:00")*60)</f>
        <v>9.9999999999999645</v>
      </c>
      <c r="I157" s="50">
        <f>IF(H157="","",G157-H157)</f>
        <v>3.5527136788005009E-14</v>
      </c>
      <c r="J157" s="51">
        <v>0.58333333333333337</v>
      </c>
      <c r="K157" s="52">
        <v>0.59027777777777779</v>
      </c>
    </row>
    <row r="158" spans="1:11" s="53" customFormat="1">
      <c r="A158" s="42" t="str">
        <f>IF(AND(B158=$B$1,K158=""),"２",IF(AND(B158=$B$1,K158&lt;&gt;""),"１",IF(B158&gt;$B$1,"３","4")))</f>
        <v>4</v>
      </c>
      <c r="B158" s="43">
        <v>42838</v>
      </c>
      <c r="C158" s="44" t="s">
        <v>47</v>
      </c>
      <c r="D158" s="45">
        <v>14</v>
      </c>
      <c r="E158" s="54" t="s">
        <v>45</v>
      </c>
      <c r="F158" s="55" t="s">
        <v>80</v>
      </c>
      <c r="G158" s="54">
        <v>20</v>
      </c>
      <c r="H158" s="49">
        <f>IF(OR(J158="",K158=""),"",(K158-J158)/TIMEVALUE("1:00")*60)</f>
        <v>4.9999999999999822</v>
      </c>
      <c r="I158" s="50">
        <f>IF(H158="","",G158-H158)</f>
        <v>15.000000000000018</v>
      </c>
      <c r="J158" s="51">
        <v>0.66666666666666663</v>
      </c>
      <c r="K158" s="52">
        <v>0.67013888888888884</v>
      </c>
    </row>
    <row r="159" spans="1:11" s="53" customFormat="1">
      <c r="A159" s="42" t="str">
        <f>IF(AND(B159=$B$1,K159=""),"２",IF(AND(B159=$B$1,K159&lt;&gt;""),"１",IF(B159&gt;$B$1,"３","4")))</f>
        <v>4</v>
      </c>
      <c r="B159" s="43">
        <v>42838</v>
      </c>
      <c r="C159" s="44"/>
      <c r="D159" s="45">
        <v>8</v>
      </c>
      <c r="E159" s="46" t="s">
        <v>45</v>
      </c>
      <c r="F159" s="47" t="s">
        <v>110</v>
      </c>
      <c r="G159" s="48">
        <v>60</v>
      </c>
      <c r="H159" s="49">
        <f>IF(OR(J159="",K159=""),"",(K159-J159)/TIMEVALUE("1:00")*60)</f>
        <v>179.99999999999983</v>
      </c>
      <c r="I159" s="50">
        <f>IF(H159="","",G159-H159)</f>
        <v>-119.99999999999983</v>
      </c>
      <c r="J159" s="51">
        <v>0.55555555555555558</v>
      </c>
      <c r="K159" s="52">
        <v>0.68055555555555547</v>
      </c>
    </row>
    <row r="160" spans="1:11" s="53" customFormat="1">
      <c r="A160" s="42" t="str">
        <f>IF(AND(B160=$B$1,K160=""),"２",IF(AND(B160=$B$1,K160&lt;&gt;""),"１",IF(B160&gt;$B$1,"３","4")))</f>
        <v>4</v>
      </c>
      <c r="B160" s="43">
        <v>42838</v>
      </c>
      <c r="C160" s="44" t="s">
        <v>47</v>
      </c>
      <c r="D160" s="45">
        <v>17</v>
      </c>
      <c r="E160" s="56" t="s">
        <v>45</v>
      </c>
      <c r="F160" s="57" t="s">
        <v>66</v>
      </c>
      <c r="G160" s="54">
        <v>10</v>
      </c>
      <c r="H160" s="49">
        <f>IF(OR(J160="",K160=""),"",(K160-J160)/TIMEVALUE("1:00")*60)</f>
        <v>9.9999999999999645</v>
      </c>
      <c r="I160" s="50">
        <f>IF(H160="","",G160-H160)</f>
        <v>3.5527136788005009E-14</v>
      </c>
      <c r="J160" s="51">
        <v>0.70833333333333337</v>
      </c>
      <c r="K160" s="52">
        <v>0.71527777777777779</v>
      </c>
    </row>
    <row r="161" spans="1:11" s="53" customFormat="1">
      <c r="A161" s="42" t="str">
        <f>IF(AND(B161=$B$1,K161=""),"２",IF(AND(B161=$B$1,K161&lt;&gt;""),"１",IF(B161&gt;$B$1,"３","4")))</f>
        <v>4</v>
      </c>
      <c r="B161" s="43">
        <v>42838</v>
      </c>
      <c r="C161" s="44" t="s">
        <v>47</v>
      </c>
      <c r="D161" s="45">
        <v>17</v>
      </c>
      <c r="E161" s="56" t="s">
        <v>45</v>
      </c>
      <c r="F161" s="57" t="s">
        <v>83</v>
      </c>
      <c r="G161" s="54">
        <v>20</v>
      </c>
      <c r="H161" s="49">
        <f>IF(OR(J161="",K161=""),"",(K161-J161)/TIMEVALUE("1:00")*60)</f>
        <v>19.999999999999929</v>
      </c>
      <c r="I161" s="50">
        <f>IF(H161="","",G161-H161)</f>
        <v>7.1054273576010019E-14</v>
      </c>
      <c r="J161" s="51">
        <v>0.71527777777777779</v>
      </c>
      <c r="K161" s="52">
        <v>0.72916666666666663</v>
      </c>
    </row>
    <row r="162" spans="1:11" s="53" customFormat="1">
      <c r="A162" s="42" t="str">
        <f>IF(AND(B162=$B$1,K162=""),"２",IF(AND(B162=$B$1,K162&lt;&gt;""),"１",IF(B162&gt;$B$1,"３","4")))</f>
        <v>4</v>
      </c>
      <c r="B162" s="43">
        <v>42838</v>
      </c>
      <c r="C162" s="44" t="s">
        <v>47</v>
      </c>
      <c r="D162" s="45">
        <v>19</v>
      </c>
      <c r="E162" s="56" t="s">
        <v>45</v>
      </c>
      <c r="F162" s="57" t="s">
        <v>70</v>
      </c>
      <c r="G162" s="54">
        <v>10</v>
      </c>
      <c r="H162" s="49">
        <f>IF(OR(J162="",K162=""),"",(K162-J162)/TIMEVALUE("1:00")*60)</f>
        <v>4.9999999999999822</v>
      </c>
      <c r="I162" s="50">
        <f>IF(H162="","",G162-H162)</f>
        <v>5.0000000000000178</v>
      </c>
      <c r="J162" s="51">
        <v>0.79166666666666663</v>
      </c>
      <c r="K162" s="52">
        <v>0.79513888888888884</v>
      </c>
    </row>
    <row r="163" spans="1:11" s="53" customFormat="1">
      <c r="A163" s="42" t="str">
        <f>IF(AND(B163=$B$1,K163=""),"２",IF(AND(B163=$B$1,K163&lt;&gt;""),"１",IF(B163&gt;$B$1,"３","4")))</f>
        <v>4</v>
      </c>
      <c r="B163" s="43">
        <v>42838</v>
      </c>
      <c r="C163" s="44" t="s">
        <v>46</v>
      </c>
      <c r="D163" s="45">
        <v>19</v>
      </c>
      <c r="E163" s="56" t="s">
        <v>45</v>
      </c>
      <c r="F163" s="57" t="s">
        <v>72</v>
      </c>
      <c r="G163" s="54">
        <v>60</v>
      </c>
      <c r="H163" s="49">
        <f>IF(OR(J163="",K163=""),"",(K163-J163)/TIMEVALUE("1:00")*60)</f>
        <v>59.999999999999943</v>
      </c>
      <c r="I163" s="50">
        <f>IF(H163="","",G163-H163)</f>
        <v>5.6843418860808015E-14</v>
      </c>
      <c r="J163" s="51">
        <v>0.83333333333333337</v>
      </c>
      <c r="K163" s="52">
        <v>0.875</v>
      </c>
    </row>
    <row r="164" spans="1:11" s="53" customFormat="1">
      <c r="A164" s="42" t="str">
        <f>IF(AND(B164=$B$1,K164=""),"２",IF(AND(B164=$B$1,K164&lt;&gt;""),"１",IF(B164&gt;$B$1,"３","4")))</f>
        <v>4</v>
      </c>
      <c r="B164" s="43">
        <v>42838</v>
      </c>
      <c r="C164" s="44" t="s">
        <v>47</v>
      </c>
      <c r="D164" s="45">
        <v>21</v>
      </c>
      <c r="E164" s="46" t="s">
        <v>45</v>
      </c>
      <c r="F164" s="47" t="s">
        <v>73</v>
      </c>
      <c r="G164" s="54">
        <v>90</v>
      </c>
      <c r="H164" s="49">
        <f>IF(OR(J164="",K164=""),"",(K164-J164)/TIMEVALUE("1:00")*60)</f>
        <v>149.99999999999994</v>
      </c>
      <c r="I164" s="50">
        <f>IF(H164="","",G164-H164)</f>
        <v>-59.999999999999943</v>
      </c>
      <c r="J164" s="51">
        <v>0.91666666666666663</v>
      </c>
      <c r="K164" s="52">
        <v>1.0208333333333333</v>
      </c>
    </row>
    <row r="165" spans="1:11" s="53" customFormat="1">
      <c r="A165" s="42" t="str">
        <f>IF(AND(B165=$B$1,K165=""),"２",IF(AND(B165=$B$1,K165&lt;&gt;""),"１",IF(B165&gt;$B$1,"３","4")))</f>
        <v>4</v>
      </c>
      <c r="B165" s="43">
        <v>42839</v>
      </c>
      <c r="C165" s="44" t="s">
        <v>46</v>
      </c>
      <c r="D165" s="45">
        <v>6</v>
      </c>
      <c r="E165" s="56" t="s">
        <v>45</v>
      </c>
      <c r="F165" s="57" t="s">
        <v>50</v>
      </c>
      <c r="G165" s="54">
        <v>60</v>
      </c>
      <c r="H165" s="49">
        <f>IF(OR(J165="",K165=""),"",(K165-J165)/TIMEVALUE("1:00")*60)</f>
        <v>59.999999999999943</v>
      </c>
      <c r="I165" s="50">
        <f>IF(H165="","",G165-H165)</f>
        <v>5.6843418860808015E-14</v>
      </c>
      <c r="J165" s="51">
        <v>0.34722222222222227</v>
      </c>
      <c r="K165" s="52">
        <v>0.3888888888888889</v>
      </c>
    </row>
    <row r="166" spans="1:11" s="53" customFormat="1">
      <c r="A166" s="42" t="str">
        <f>IF(AND(B166=$B$1,K166=""),"２",IF(AND(B166=$B$1,K166&lt;&gt;""),"１",IF(B166&gt;$B$1,"３","4")))</f>
        <v>4</v>
      </c>
      <c r="B166" s="43">
        <v>42839</v>
      </c>
      <c r="C166" s="44" t="s">
        <v>46</v>
      </c>
      <c r="D166" s="45">
        <v>8</v>
      </c>
      <c r="E166" s="56" t="s">
        <v>45</v>
      </c>
      <c r="F166" s="57" t="s">
        <v>91</v>
      </c>
      <c r="G166" s="54">
        <v>15</v>
      </c>
      <c r="H166" s="49">
        <f>IF(OR(J166="",K166=""),"",(K166-J166)/TIMEVALUE("1:00")*60)</f>
        <v>9.9999999999999645</v>
      </c>
      <c r="I166" s="50">
        <f>IF(H166="","",G166-H166)</f>
        <v>5.0000000000000355</v>
      </c>
      <c r="J166" s="51">
        <v>0.3888888888888889</v>
      </c>
      <c r="K166" s="52">
        <v>0.39583333333333331</v>
      </c>
    </row>
    <row r="167" spans="1:11" s="53" customFormat="1">
      <c r="A167" s="42" t="str">
        <f>IF(AND(B167=$B$1,K167=""),"２",IF(AND(B167=$B$1,K167&lt;&gt;""),"１",IF(B167&gt;$B$1,"３","4")))</f>
        <v>4</v>
      </c>
      <c r="B167" s="43">
        <v>42839</v>
      </c>
      <c r="C167" s="44" t="s">
        <v>47</v>
      </c>
      <c r="D167" s="45">
        <v>8</v>
      </c>
      <c r="E167" s="46" t="s">
        <v>45</v>
      </c>
      <c r="F167" s="47" t="s">
        <v>74</v>
      </c>
      <c r="G167" s="54">
        <v>10</v>
      </c>
      <c r="H167" s="49">
        <f>IF(OR(J167="",K167=""),"",(K167-J167)/TIMEVALUE("1:00")*60)</f>
        <v>15.000000000000027</v>
      </c>
      <c r="I167" s="50">
        <f>IF(H167="","",G167-H167)</f>
        <v>-5.0000000000000266</v>
      </c>
      <c r="J167" s="51">
        <v>0.39583333333333331</v>
      </c>
      <c r="K167" s="52">
        <v>0.40625</v>
      </c>
    </row>
    <row r="168" spans="1:11" s="53" customFormat="1">
      <c r="A168" s="42" t="str">
        <f>IF(AND(B168=$B$1,K168=""),"２",IF(AND(B168=$B$1,K168&lt;&gt;""),"１",IF(B168&gt;$B$1,"３","4")))</f>
        <v>4</v>
      </c>
      <c r="B168" s="43">
        <v>42839</v>
      </c>
      <c r="C168" s="44"/>
      <c r="D168" s="45">
        <v>10</v>
      </c>
      <c r="E168" s="56" t="s">
        <v>45</v>
      </c>
      <c r="F168" s="57" t="s">
        <v>117</v>
      </c>
      <c r="G168" s="48">
        <v>30</v>
      </c>
      <c r="H168" s="49">
        <f>IF(OR(J168="",K168=""),"",(K168-J168)/TIMEVALUE("1:00")*60)</f>
        <v>24.999999999999993</v>
      </c>
      <c r="I168" s="50">
        <f>IF(H168="","",G168-H168)</f>
        <v>5.0000000000000071</v>
      </c>
      <c r="J168" s="51">
        <v>0.40625</v>
      </c>
      <c r="K168" s="52">
        <v>0.4236111111111111</v>
      </c>
    </row>
    <row r="169" spans="1:11" s="53" customFormat="1">
      <c r="A169" s="42" t="str">
        <f>IF(AND(B169=$B$1,K169=""),"２",IF(AND(B169=$B$1,K169&lt;&gt;""),"１",IF(B169&gt;$B$1,"３","4")))</f>
        <v>4</v>
      </c>
      <c r="B169" s="43">
        <v>42839</v>
      </c>
      <c r="C169" s="44" t="s">
        <v>47</v>
      </c>
      <c r="D169" s="45">
        <v>10</v>
      </c>
      <c r="E169" s="56" t="s">
        <v>45</v>
      </c>
      <c r="F169" s="57" t="s">
        <v>76</v>
      </c>
      <c r="G169" s="54">
        <v>20</v>
      </c>
      <c r="H169" s="49">
        <f>IF(OR(J169="",K169=""),"",(K169-J169)/TIMEVALUE("1:00")*60)</f>
        <v>0.99999999999999645</v>
      </c>
      <c r="I169" s="50">
        <f>IF(H169="","",G169-H169)</f>
        <v>19.000000000000004</v>
      </c>
      <c r="J169" s="51">
        <v>0.4236111111111111</v>
      </c>
      <c r="K169" s="52">
        <v>0.42430555555555555</v>
      </c>
    </row>
    <row r="170" spans="1:11" s="53" customFormat="1">
      <c r="A170" s="42" t="str">
        <f>IF(AND(B170=$B$1,K170=""),"２",IF(AND(B170=$B$1,K170&lt;&gt;""),"１",IF(B170&gt;$B$1,"３","4")))</f>
        <v>4</v>
      </c>
      <c r="B170" s="43">
        <v>42839</v>
      </c>
      <c r="C170" s="44" t="s">
        <v>47</v>
      </c>
      <c r="D170" s="45">
        <v>11</v>
      </c>
      <c r="E170" s="46" t="s">
        <v>45</v>
      </c>
      <c r="F170" s="47" t="s">
        <v>55</v>
      </c>
      <c r="G170" s="54">
        <v>10</v>
      </c>
      <c r="H170" s="49">
        <f>IF(OR(J170="",K170=""),"",(K170-J170)/TIMEVALUE("1:00")*60)</f>
        <v>20.000000000000007</v>
      </c>
      <c r="I170" s="50">
        <f>IF(H170="","",G170-H170)</f>
        <v>-10.000000000000007</v>
      </c>
      <c r="J170" s="51">
        <v>0.4375</v>
      </c>
      <c r="K170" s="52">
        <v>0.4513888888888889</v>
      </c>
    </row>
    <row r="171" spans="1:11" s="53" customFormat="1">
      <c r="A171" s="42" t="str">
        <f>IF(AND(B171=$B$1,K171=""),"２",IF(AND(B171=$B$1,K171&lt;&gt;""),"１",IF(B171&gt;$B$1,"３","4")))</f>
        <v>4</v>
      </c>
      <c r="B171" s="43">
        <v>42839</v>
      </c>
      <c r="C171" s="44" t="s">
        <v>46</v>
      </c>
      <c r="D171" s="45">
        <v>12</v>
      </c>
      <c r="E171" s="56" t="s">
        <v>45</v>
      </c>
      <c r="F171" s="57" t="s">
        <v>59</v>
      </c>
      <c r="G171" s="54">
        <v>60</v>
      </c>
      <c r="H171" s="49">
        <f>IF(OR(J171="",K171=""),"",(K171-J171)/TIMEVALUE("1:00")*60)</f>
        <v>24.999999999999911</v>
      </c>
      <c r="I171" s="50">
        <f>IF(H171="","",G171-H171)</f>
        <v>35.000000000000085</v>
      </c>
      <c r="J171" s="51">
        <v>0.47222222222222227</v>
      </c>
      <c r="K171" s="52">
        <v>0.48958333333333331</v>
      </c>
    </row>
    <row r="172" spans="1:11" s="53" customFormat="1">
      <c r="A172" s="42" t="str">
        <f>IF(AND(B172=$B$1,K172=""),"２",IF(AND(B172=$B$1,K172&lt;&gt;""),"１",IF(B172&gt;$B$1,"３","4")))</f>
        <v>4</v>
      </c>
      <c r="B172" s="43">
        <v>42839</v>
      </c>
      <c r="C172" s="44"/>
      <c r="D172" s="45">
        <v>12</v>
      </c>
      <c r="E172" s="56" t="s">
        <v>45</v>
      </c>
      <c r="F172" s="57" t="s">
        <v>111</v>
      </c>
      <c r="G172" s="48">
        <v>90</v>
      </c>
      <c r="H172" s="49">
        <f>IF(OR(J172="",K172=""),"",(K172-J172)/TIMEVALUE("1:00")*60)</f>
        <v>74.999999999999972</v>
      </c>
      <c r="I172" s="50">
        <f>IF(H172="","",G172-H172)</f>
        <v>15.000000000000028</v>
      </c>
      <c r="J172" s="51">
        <v>0.48958333333333331</v>
      </c>
      <c r="K172" s="52">
        <v>0.54166666666666663</v>
      </c>
    </row>
    <row r="173" spans="1:11" s="53" customFormat="1">
      <c r="A173" s="42" t="str">
        <f>IF(AND(B173=$B$1,K173=""),"２",IF(AND(B173=$B$1,K173&lt;&gt;""),"１",IF(B173&gt;$B$1,"３","4")))</f>
        <v>4</v>
      </c>
      <c r="B173" s="43">
        <v>42839</v>
      </c>
      <c r="C173" s="44"/>
      <c r="D173" s="45">
        <v>13</v>
      </c>
      <c r="E173" s="56" t="s">
        <v>45</v>
      </c>
      <c r="F173" s="57" t="s">
        <v>115</v>
      </c>
      <c r="G173" s="48">
        <v>90</v>
      </c>
      <c r="H173" s="49">
        <f>IF(OR(J173="",K173=""),"",(K173-J173)/TIMEVALUE("1:00")*60)</f>
        <v>60.000000000000107</v>
      </c>
      <c r="I173" s="50">
        <f>IF(H173="","",G173-H173)</f>
        <v>29.999999999999893</v>
      </c>
      <c r="J173" s="51">
        <v>0.54166666666666663</v>
      </c>
      <c r="K173" s="52">
        <v>0.58333333333333337</v>
      </c>
    </row>
    <row r="174" spans="1:11" s="53" customFormat="1">
      <c r="A174" s="42" t="str">
        <f>IF(AND(B174=$B$1,K174=""),"２",IF(AND(B174=$B$1,K174&lt;&gt;""),"１",IF(B174&gt;$B$1,"３","4")))</f>
        <v>4</v>
      </c>
      <c r="B174" s="43">
        <v>42839</v>
      </c>
      <c r="C174" s="44"/>
      <c r="D174" s="45">
        <v>13</v>
      </c>
      <c r="E174" s="46" t="s">
        <v>45</v>
      </c>
      <c r="F174" s="47" t="s">
        <v>116</v>
      </c>
      <c r="G174" s="48">
        <v>90</v>
      </c>
      <c r="H174" s="49">
        <f>IF(OR(J174="",K174=""),"",(K174-J174)/TIMEVALUE("1:00")*60)</f>
        <v>119.99999999999989</v>
      </c>
      <c r="I174" s="50">
        <f>IF(H174="","",G174-H174)</f>
        <v>-29.999999999999886</v>
      </c>
      <c r="J174" s="51">
        <v>0.58333333333333337</v>
      </c>
      <c r="K174" s="52">
        <v>0.66666666666666663</v>
      </c>
    </row>
    <row r="175" spans="1:11" s="53" customFormat="1">
      <c r="A175" s="42" t="str">
        <f>IF(AND(B175=$B$1,K175=""),"２",IF(AND(B175=$B$1,K175&lt;&gt;""),"１",IF(B175&gt;$B$1,"３","4")))</f>
        <v>4</v>
      </c>
      <c r="B175" s="43">
        <v>42839</v>
      </c>
      <c r="C175" s="44"/>
      <c r="D175" s="45">
        <v>17</v>
      </c>
      <c r="E175" s="46" t="s">
        <v>45</v>
      </c>
      <c r="F175" s="47" t="s">
        <v>112</v>
      </c>
      <c r="G175" s="48">
        <v>45</v>
      </c>
      <c r="H175" s="49">
        <f>IF(OR(J175="",K175=""),"",(K175-J175)/TIMEVALUE("1:00")*60)</f>
        <v>49.999999999999822</v>
      </c>
      <c r="I175" s="50">
        <f>IF(H175="","",G175-H175)</f>
        <v>-4.9999999999998224</v>
      </c>
      <c r="J175" s="51">
        <v>0.70833333333333337</v>
      </c>
      <c r="K175" s="52">
        <v>0.74305555555555547</v>
      </c>
    </row>
    <row r="176" spans="1:11" s="53" customFormat="1">
      <c r="A176" s="42" t="str">
        <f>IF(AND(B176=$B$1,K176=""),"２",IF(AND(B176=$B$1,K176&lt;&gt;""),"１",IF(B176&gt;$B$1,"３","4")))</f>
        <v>4</v>
      </c>
      <c r="B176" s="43">
        <v>42839</v>
      </c>
      <c r="C176" s="44"/>
      <c r="D176" s="45">
        <v>18</v>
      </c>
      <c r="E176" s="46" t="s">
        <v>45</v>
      </c>
      <c r="F176" s="47" t="s">
        <v>113</v>
      </c>
      <c r="G176" s="48">
        <v>120</v>
      </c>
      <c r="H176" s="49">
        <f>IF(OR(J176="",K176=""),"",(K176-J176)/TIMEVALUE("1:00")*60)</f>
        <v>140.00000000000014</v>
      </c>
      <c r="I176" s="50">
        <f>IF(H176="","",G176-H176)</f>
        <v>-20.000000000000142</v>
      </c>
      <c r="J176" s="51">
        <v>0.74305555555555547</v>
      </c>
      <c r="K176" s="52">
        <v>0.84027777777777779</v>
      </c>
    </row>
    <row r="177" spans="1:11" s="53" customFormat="1">
      <c r="A177" s="42" t="str">
        <f>IF(AND(B177=$B$1,K177=""),"２",IF(AND(B177=$B$1,K177&lt;&gt;""),"１",IF(B177&gt;$B$1,"３","4")))</f>
        <v>4</v>
      </c>
      <c r="B177" s="43">
        <v>42839</v>
      </c>
      <c r="C177" s="44"/>
      <c r="D177" s="45">
        <v>20</v>
      </c>
      <c r="E177" s="56" t="s">
        <v>45</v>
      </c>
      <c r="F177" s="57" t="s">
        <v>114</v>
      </c>
      <c r="G177" s="48">
        <v>90</v>
      </c>
      <c r="H177" s="49">
        <f>IF(OR(J177="",K177=""),"",(K177-J177)/TIMEVALUE("1:00")*60)</f>
        <v>75.000000000000057</v>
      </c>
      <c r="I177" s="50">
        <f>IF(H177="","",G177-H177)</f>
        <v>14.999999999999943</v>
      </c>
      <c r="J177" s="51">
        <v>0.84027777777777779</v>
      </c>
      <c r="K177" s="52">
        <v>0.89236111111111116</v>
      </c>
    </row>
    <row r="178" spans="1:11" s="53" customFormat="1">
      <c r="A178" s="42" t="str">
        <f>IF(AND(B178=$B$1,K178=""),"２",IF(AND(B178=$B$1,K178&lt;&gt;""),"１",IF(B178&gt;$B$1,"３","4")))</f>
        <v>4</v>
      </c>
      <c r="B178" s="43">
        <v>42839</v>
      </c>
      <c r="C178" s="44" t="s">
        <v>46</v>
      </c>
      <c r="D178" s="45">
        <v>19</v>
      </c>
      <c r="E178" s="46" t="s">
        <v>45</v>
      </c>
      <c r="F178" s="47" t="s">
        <v>72</v>
      </c>
      <c r="G178" s="54">
        <v>60</v>
      </c>
      <c r="H178" s="49">
        <f>IF(OR(J178="",K178=""),"",(K178-J178)/TIMEVALUE("1:00")*60)</f>
        <v>64.999999999999929</v>
      </c>
      <c r="I178" s="50">
        <f>IF(H178="","",G178-H178)</f>
        <v>-4.9999999999999289</v>
      </c>
      <c r="J178" s="51">
        <v>0.89236111111111116</v>
      </c>
      <c r="K178" s="52">
        <v>0.9375</v>
      </c>
    </row>
    <row r="179" spans="1:11" s="53" customFormat="1">
      <c r="A179" s="42" t="str">
        <f>IF(AND(B179=$B$1,K179=""),"２",IF(AND(B179=$B$1,K179&lt;&gt;""),"１",IF(B179&gt;$B$1,"３","4")))</f>
        <v>4</v>
      </c>
      <c r="B179" s="43">
        <v>42839</v>
      </c>
      <c r="C179" s="44" t="s">
        <v>47</v>
      </c>
      <c r="D179" s="45">
        <v>21</v>
      </c>
      <c r="E179" s="56" t="s">
        <v>45</v>
      </c>
      <c r="F179" s="57" t="s">
        <v>73</v>
      </c>
      <c r="G179" s="54">
        <v>90</v>
      </c>
      <c r="H179" s="49">
        <f>IF(OR(J179="",K179=""),"",(K179-J179)/TIMEVALUE("1:00")*60)</f>
        <v>90</v>
      </c>
      <c r="I179" s="50">
        <f>IF(H179="","",G179-H179)</f>
        <v>0</v>
      </c>
      <c r="J179" s="51">
        <v>0.9375</v>
      </c>
      <c r="K179" s="52">
        <v>1</v>
      </c>
    </row>
    <row r="180" spans="1:11" s="53" customFormat="1">
      <c r="A180" s="42" t="str">
        <f>IF(AND(B180=$B$1,K180=""),"２",IF(AND(B180=$B$1,K180&lt;&gt;""),"１",IF(B180&gt;$B$1,"３","4")))</f>
        <v>4</v>
      </c>
      <c r="B180" s="43">
        <v>42842</v>
      </c>
      <c r="C180" s="44" t="s">
        <v>46</v>
      </c>
      <c r="D180" s="45">
        <v>6</v>
      </c>
      <c r="E180" s="56" t="s">
        <v>45</v>
      </c>
      <c r="F180" s="57" t="s">
        <v>50</v>
      </c>
      <c r="G180" s="54">
        <v>60</v>
      </c>
      <c r="H180" s="49">
        <f>IF(OR(J180="",K180=""),"",(K180-J180)/TIMEVALUE("1:00")*60)</f>
        <v>29.999999999999972</v>
      </c>
      <c r="I180" s="50">
        <f>IF(H180="","",G180-H180)</f>
        <v>30.000000000000028</v>
      </c>
      <c r="J180" s="51">
        <v>0.26041666666666669</v>
      </c>
      <c r="K180" s="52">
        <v>0.28125</v>
      </c>
    </row>
    <row r="181" spans="1:11" s="53" customFormat="1">
      <c r="A181" s="42" t="str">
        <f>IF(AND(B181=$B$1,K181=""),"２",IF(AND(B181=$B$1,K181&lt;&gt;""),"１",IF(B181&gt;$B$1,"３","4")))</f>
        <v>4</v>
      </c>
      <c r="B181" s="43">
        <v>42842</v>
      </c>
      <c r="C181" s="44"/>
      <c r="D181" s="45">
        <v>7</v>
      </c>
      <c r="E181" s="56" t="s">
        <v>45</v>
      </c>
      <c r="F181" s="57" t="s">
        <v>111</v>
      </c>
      <c r="G181" s="48">
        <v>90</v>
      </c>
      <c r="H181" s="49">
        <f>IF(OR(J181="",K181=""),"",(K181-J181)/TIMEVALUE("1:00")*60)</f>
        <v>90</v>
      </c>
      <c r="I181" s="50">
        <f>IF(H181="","",G181-H181)</f>
        <v>0</v>
      </c>
      <c r="J181" s="51">
        <v>0.28125</v>
      </c>
      <c r="K181" s="52">
        <v>0.34375</v>
      </c>
    </row>
    <row r="182" spans="1:11" s="53" customFormat="1">
      <c r="A182" s="42" t="str">
        <f>IF(AND(B182=$B$1,K182=""),"２",IF(AND(B182=$B$1,K182&lt;&gt;""),"１",IF(B182&gt;$B$1,"３","4")))</f>
        <v>4</v>
      </c>
      <c r="B182" s="43">
        <v>42842</v>
      </c>
      <c r="C182" s="44" t="s">
        <v>46</v>
      </c>
      <c r="D182" s="45">
        <v>8</v>
      </c>
      <c r="E182" s="56" t="s">
        <v>45</v>
      </c>
      <c r="F182" s="57" t="s">
        <v>91</v>
      </c>
      <c r="G182" s="54">
        <v>15</v>
      </c>
      <c r="H182" s="49">
        <f>IF(OR(J182="",K182=""),"",(K182-J182)/TIMEVALUE("1:00")*60)</f>
        <v>9.9999999999999645</v>
      </c>
      <c r="I182" s="50">
        <f>IF(H182="","",G182-H182)</f>
        <v>5.0000000000000355</v>
      </c>
      <c r="J182" s="51">
        <v>0.34375</v>
      </c>
      <c r="K182" s="52">
        <v>0.35069444444444442</v>
      </c>
    </row>
    <row r="183" spans="1:11" s="53" customFormat="1">
      <c r="A183" s="42" t="str">
        <f>IF(AND(B183=$B$1,K183=""),"２",IF(AND(B183=$B$1,K183&lt;&gt;""),"１",IF(B183&gt;$B$1,"３","4")))</f>
        <v>4</v>
      </c>
      <c r="B183" s="43">
        <v>42842</v>
      </c>
      <c r="C183" s="44" t="s">
        <v>47</v>
      </c>
      <c r="D183" s="45">
        <v>8</v>
      </c>
      <c r="E183" s="46" t="s">
        <v>45</v>
      </c>
      <c r="F183" s="47" t="s">
        <v>74</v>
      </c>
      <c r="G183" s="54">
        <v>10</v>
      </c>
      <c r="H183" s="49">
        <f>IF(OR(J183="",K183=""),"",(K183-J183)/TIMEVALUE("1:00")*60)</f>
        <v>10.000000000000044</v>
      </c>
      <c r="I183" s="50">
        <f>IF(H183="","",G183-H183)</f>
        <v>-4.4408920985006262E-14</v>
      </c>
      <c r="J183" s="51">
        <v>0.35069444444444442</v>
      </c>
      <c r="K183" s="52">
        <v>0.3576388888888889</v>
      </c>
    </row>
    <row r="184" spans="1:11" s="53" customFormat="1">
      <c r="A184" s="42" t="str">
        <f>IF(AND(B184=$B$1,K184=""),"２",IF(AND(B184=$B$1,K184&lt;&gt;""),"１",IF(B184&gt;$B$1,"３","4")))</f>
        <v>4</v>
      </c>
      <c r="B184" s="43">
        <v>42842</v>
      </c>
      <c r="C184" s="44"/>
      <c r="D184" s="45">
        <v>9</v>
      </c>
      <c r="E184" s="46" t="s">
        <v>45</v>
      </c>
      <c r="F184" s="47" t="s">
        <v>115</v>
      </c>
      <c r="G184" s="48">
        <v>90</v>
      </c>
      <c r="H184" s="49">
        <f>IF(OR(J184="",K184=""),"",(K184-J184)/TIMEVALUE("1:00")*60)</f>
        <v>99.999999999999972</v>
      </c>
      <c r="I184" s="50">
        <f>IF(H184="","",G184-H184)</f>
        <v>-9.9999999999999716</v>
      </c>
      <c r="J184" s="51">
        <v>0.3576388888888889</v>
      </c>
      <c r="K184" s="52">
        <v>0.42708333333333331</v>
      </c>
    </row>
    <row r="185" spans="1:11" s="53" customFormat="1">
      <c r="A185" s="42" t="str">
        <f>IF(AND(B185=$B$1,K185=""),"２",IF(AND(B185=$B$1,K185&lt;&gt;""),"１",IF(B185&gt;$B$1,"３","4")))</f>
        <v>4</v>
      </c>
      <c r="B185" s="43">
        <v>42842</v>
      </c>
      <c r="C185" s="44" t="s">
        <v>47</v>
      </c>
      <c r="D185" s="45">
        <v>11</v>
      </c>
      <c r="E185" s="56" t="s">
        <v>45</v>
      </c>
      <c r="F185" s="57" t="s">
        <v>55</v>
      </c>
      <c r="G185" s="54">
        <v>10</v>
      </c>
      <c r="H185" s="49">
        <f>IF(OR(J185="",K185=""),"",(K185-J185)/TIMEVALUE("1:00")*60)</f>
        <v>5.0000000000000622</v>
      </c>
      <c r="I185" s="50">
        <f>IF(H185="","",G185-H185)</f>
        <v>4.9999999999999378</v>
      </c>
      <c r="J185" s="51">
        <v>0.42708333333333331</v>
      </c>
      <c r="K185" s="52">
        <v>0.43055555555555558</v>
      </c>
    </row>
    <row r="186" spans="1:11" s="53" customFormat="1">
      <c r="A186" s="42" t="str">
        <f>IF(AND(B186=$B$1,K186=""),"２",IF(AND(B186=$B$1,K186&lt;&gt;""),"１",IF(B186&gt;$B$1,"３","4")))</f>
        <v>4</v>
      </c>
      <c r="B186" s="43">
        <v>42842</v>
      </c>
      <c r="C186" s="44"/>
      <c r="D186" s="45">
        <v>11</v>
      </c>
      <c r="E186" s="46" t="s">
        <v>45</v>
      </c>
      <c r="F186" s="47" t="s">
        <v>118</v>
      </c>
      <c r="G186" s="48">
        <v>90</v>
      </c>
      <c r="H186" s="49">
        <f>IF(OR(J186="",K186=""),"",(K186-J186)/TIMEVALUE("1:00")*60)</f>
        <v>99.999999999999972</v>
      </c>
      <c r="I186" s="50">
        <f>IF(H186="","",G186-H186)</f>
        <v>-9.9999999999999716</v>
      </c>
      <c r="J186" s="51">
        <v>0.43055555555555558</v>
      </c>
      <c r="K186" s="52">
        <v>0.5</v>
      </c>
    </row>
    <row r="187" spans="1:11" s="53" customFormat="1">
      <c r="A187" s="42" t="str">
        <f>IF(AND(B187=$B$1,K187=""),"２",IF(AND(B187=$B$1,K187&lt;&gt;""),"１",IF(B187&gt;$B$1,"３","4")))</f>
        <v>4</v>
      </c>
      <c r="B187" s="43">
        <v>42842</v>
      </c>
      <c r="C187" s="44" t="s">
        <v>46</v>
      </c>
      <c r="D187" s="45">
        <v>12</v>
      </c>
      <c r="E187" s="56" t="s">
        <v>45</v>
      </c>
      <c r="F187" s="57" t="s">
        <v>59</v>
      </c>
      <c r="G187" s="54">
        <v>60</v>
      </c>
      <c r="H187" s="49">
        <f>IF(OR(J187="",K187=""),"",(K187-J187)/TIMEVALUE("1:00")*60)</f>
        <v>45</v>
      </c>
      <c r="I187" s="50">
        <f>IF(H187="","",G187-H187)</f>
        <v>15</v>
      </c>
      <c r="J187" s="51">
        <v>0.5</v>
      </c>
      <c r="K187" s="52">
        <v>0.53125</v>
      </c>
    </row>
    <row r="188" spans="1:11" s="53" customFormat="1">
      <c r="A188" s="42" t="str">
        <f>IF(AND(B188=$B$1,K188=""),"２",IF(AND(B188=$B$1,K188&lt;&gt;""),"１",IF(B188&gt;$B$1,"３","4")))</f>
        <v>4</v>
      </c>
      <c r="B188" s="43">
        <v>42842</v>
      </c>
      <c r="C188" s="44"/>
      <c r="D188" s="45">
        <v>16</v>
      </c>
      <c r="E188" s="56" t="s">
        <v>45</v>
      </c>
      <c r="F188" s="57" t="s">
        <v>120</v>
      </c>
      <c r="G188" s="48">
        <v>45</v>
      </c>
      <c r="H188" s="49">
        <f>IF(OR(J188="",K188=""),"",(K188-J188)/TIMEVALUE("1:00")*60)</f>
        <v>42.000000000000014</v>
      </c>
      <c r="I188" s="50">
        <f>IF(H188="","",G188-H188)</f>
        <v>2.9999999999999858</v>
      </c>
      <c r="J188" s="51">
        <v>0.5625</v>
      </c>
      <c r="K188" s="52">
        <v>0.59166666666666667</v>
      </c>
    </row>
    <row r="189" spans="1:11" s="53" customFormat="1">
      <c r="A189" s="42" t="str">
        <f>IF(AND(B189=$B$1,K189=""),"２",IF(AND(B189=$B$1,K189&lt;&gt;""),"１",IF(B189&gt;$B$1,"３","4")))</f>
        <v>4</v>
      </c>
      <c r="B189" s="43">
        <v>42842</v>
      </c>
      <c r="C189" s="44"/>
      <c r="D189" s="45">
        <v>14</v>
      </c>
      <c r="E189" s="56" t="s">
        <v>124</v>
      </c>
      <c r="F189" s="57" t="s">
        <v>121</v>
      </c>
      <c r="G189" s="48">
        <v>40</v>
      </c>
      <c r="H189" s="49">
        <f>IF(OR(J189="",K189=""),"",(K189-J189)/TIMEVALUE("1:00")*60)</f>
        <v>38.000000000000028</v>
      </c>
      <c r="I189" s="50">
        <f>IF(H189="","",G189-H189)</f>
        <v>1.9999999999999716</v>
      </c>
      <c r="J189" s="51">
        <v>0.59166666666666667</v>
      </c>
      <c r="K189" s="52">
        <v>0.61805555555555558</v>
      </c>
    </row>
    <row r="190" spans="1:11" s="53" customFormat="1">
      <c r="A190" s="42" t="str">
        <f>IF(AND(B190=$B$1,K190=""),"２",IF(AND(B190=$B$1,K190&lt;&gt;""),"１",IF(B190&gt;$B$1,"３","4")))</f>
        <v>4</v>
      </c>
      <c r="B190" s="43">
        <v>42842</v>
      </c>
      <c r="C190" s="44"/>
      <c r="D190" s="45">
        <v>15</v>
      </c>
      <c r="E190" s="46" t="s">
        <v>45</v>
      </c>
      <c r="F190" s="47" t="s">
        <v>122</v>
      </c>
      <c r="G190" s="48">
        <v>30</v>
      </c>
      <c r="H190" s="49">
        <f>IF(OR(J190="",K190=""),"",(K190-J190)/TIMEVALUE("1:00")*60)</f>
        <v>34.999999999999872</v>
      </c>
      <c r="I190" s="50">
        <f>IF(H190="","",G190-H190)</f>
        <v>-4.9999999999998721</v>
      </c>
      <c r="J190" s="51">
        <v>0.61805555555555558</v>
      </c>
      <c r="K190" s="52">
        <v>0.64236111111111105</v>
      </c>
    </row>
    <row r="191" spans="1:11" s="53" customFormat="1">
      <c r="A191" s="42" t="str">
        <f>IF(AND(B191=$B$1,K191=""),"２",IF(AND(B191=$B$1,K191&lt;&gt;""),"１",IF(B191&gt;$B$1,"３","4")))</f>
        <v>4</v>
      </c>
      <c r="B191" s="43">
        <v>42842</v>
      </c>
      <c r="C191" s="44" t="s">
        <v>47</v>
      </c>
      <c r="D191" s="45">
        <v>14</v>
      </c>
      <c r="E191" s="56" t="s">
        <v>45</v>
      </c>
      <c r="F191" s="57" t="s">
        <v>63</v>
      </c>
      <c r="G191" s="54">
        <v>10</v>
      </c>
      <c r="H191" s="49">
        <f>IF(OR(J191="",K191=""),"",(K191-J191)/TIMEVALUE("1:00")*60)</f>
        <v>5.0000000000001421</v>
      </c>
      <c r="I191" s="50">
        <f>IF(H191="","",G191-H191)</f>
        <v>4.9999999999998579</v>
      </c>
      <c r="J191" s="51">
        <v>0.64236111111111105</v>
      </c>
      <c r="K191" s="52">
        <v>0.64583333333333337</v>
      </c>
    </row>
    <row r="192" spans="1:11" s="53" customFormat="1">
      <c r="A192" s="42" t="str">
        <f>IF(AND(B192=$B$1,K192=""),"２",IF(AND(B192=$B$1,K192&lt;&gt;""),"１",IF(B192&gt;$B$1,"３","4")))</f>
        <v>4</v>
      </c>
      <c r="B192" s="43">
        <v>42842</v>
      </c>
      <c r="C192" s="44"/>
      <c r="D192" s="45">
        <v>13</v>
      </c>
      <c r="E192" s="46" t="s">
        <v>45</v>
      </c>
      <c r="F192" s="55" t="s">
        <v>119</v>
      </c>
      <c r="G192" s="48">
        <v>30</v>
      </c>
      <c r="H192" s="49">
        <f>IF(OR(J192="",K192=""),"",(K192-J192)/TIMEVALUE("1:00")*60)</f>
        <v>35.000000000000036</v>
      </c>
      <c r="I192" s="50">
        <f>IF(H192="","",G192-H192)</f>
        <v>-5.0000000000000355</v>
      </c>
      <c r="J192" s="51">
        <v>0.66666666666666663</v>
      </c>
      <c r="K192" s="52">
        <v>0.69097222222222221</v>
      </c>
    </row>
    <row r="193" spans="1:11" s="53" customFormat="1">
      <c r="A193" s="42" t="str">
        <f>IF(AND(B193=$B$1,K193=""),"２",IF(AND(B193=$B$1,K193&lt;&gt;""),"１",IF(B193&gt;$B$1,"３","4")))</f>
        <v>4</v>
      </c>
      <c r="B193" s="43">
        <v>42842</v>
      </c>
      <c r="C193" s="44" t="s">
        <v>47</v>
      </c>
      <c r="D193" s="45">
        <v>17</v>
      </c>
      <c r="E193" s="56" t="s">
        <v>45</v>
      </c>
      <c r="F193" s="57" t="s">
        <v>66</v>
      </c>
      <c r="G193" s="54">
        <v>10</v>
      </c>
      <c r="H193" s="49">
        <f>IF(OR(J193="",K193=""),"",(K193-J193)/TIMEVALUE("1:00")*60)</f>
        <v>1.9999999999999929</v>
      </c>
      <c r="I193" s="50">
        <f>IF(H193="","",G193-H193)</f>
        <v>8.0000000000000071</v>
      </c>
      <c r="J193" s="51">
        <v>0.68958333333333333</v>
      </c>
      <c r="K193" s="52">
        <v>0.69097222222222221</v>
      </c>
    </row>
    <row r="194" spans="1:11" s="53" customFormat="1">
      <c r="A194" s="42" t="str">
        <f>IF(AND(B194=$B$1,K194=""),"２",IF(AND(B194=$B$1,K194&lt;&gt;""),"１",IF(B194&gt;$B$1,"３","4")))</f>
        <v>4</v>
      </c>
      <c r="B194" s="43">
        <v>42842</v>
      </c>
      <c r="C194" s="44" t="s">
        <v>47</v>
      </c>
      <c r="D194" s="45">
        <v>19</v>
      </c>
      <c r="E194" s="46" t="s">
        <v>45</v>
      </c>
      <c r="F194" s="47" t="s">
        <v>70</v>
      </c>
      <c r="G194" s="54">
        <v>10</v>
      </c>
      <c r="H194" s="49">
        <f>IF(OR(J194="",K194=""),"",(K194-J194)/TIMEVALUE("1:00")*60)</f>
        <v>10.000000000000124</v>
      </c>
      <c r="I194" s="50">
        <f>IF(H194="","",G194-H194)</f>
        <v>-1.2434497875801753E-13</v>
      </c>
      <c r="J194" s="51">
        <v>0.79166666666666663</v>
      </c>
      <c r="K194" s="52">
        <v>0.79861111111111116</v>
      </c>
    </row>
    <row r="195" spans="1:11" s="53" customFormat="1">
      <c r="A195" s="42" t="str">
        <f>IF(AND(B195=$B$1,K195=""),"２",IF(AND(B195=$B$1,K195&lt;&gt;""),"１",IF(B195&gt;$B$1,"３","4")))</f>
        <v>4</v>
      </c>
      <c r="B195" s="43">
        <v>42842</v>
      </c>
      <c r="C195" s="44"/>
      <c r="D195" s="45">
        <v>19</v>
      </c>
      <c r="E195" s="56" t="s">
        <v>45</v>
      </c>
      <c r="F195" s="57" t="s">
        <v>123</v>
      </c>
      <c r="G195" s="48">
        <v>300</v>
      </c>
      <c r="H195" s="49">
        <f>IF(OR(J195="",K195=""),"",(K195-J195)/TIMEVALUE("1:00")*60)</f>
        <v>270</v>
      </c>
      <c r="I195" s="50">
        <f>IF(H195="","",G195-H195)</f>
        <v>30</v>
      </c>
      <c r="J195" s="51">
        <v>0.75</v>
      </c>
      <c r="K195" s="52">
        <v>0.9375</v>
      </c>
    </row>
    <row r="196" spans="1:11" s="53" customFormat="1">
      <c r="A196" s="42" t="str">
        <f>IF(AND(B196=$B$1,K196=""),"２",IF(AND(B196=$B$1,K196&lt;&gt;""),"１",IF(B196&gt;$B$1,"３","4")))</f>
        <v>4</v>
      </c>
      <c r="B196" s="43">
        <v>42842</v>
      </c>
      <c r="C196" s="44" t="s">
        <v>47</v>
      </c>
      <c r="D196" s="45">
        <v>21</v>
      </c>
      <c r="E196" s="46" t="s">
        <v>45</v>
      </c>
      <c r="F196" s="47" t="s">
        <v>73</v>
      </c>
      <c r="G196" s="54">
        <v>90</v>
      </c>
      <c r="H196" s="49">
        <f>IF(OR(J196="",K196=""),"",(K196-J196)/TIMEVALUE("1:00")*60)</f>
        <v>240.00000000000011</v>
      </c>
      <c r="I196" s="50">
        <f>IF(H196="","",G196-H196)</f>
        <v>-150.00000000000011</v>
      </c>
      <c r="J196" s="51">
        <v>0.9375</v>
      </c>
      <c r="K196" s="52">
        <v>1.1041666666666667</v>
      </c>
    </row>
    <row r="197" spans="1:11" s="53" customFormat="1">
      <c r="A197" s="42" t="str">
        <f>IF(AND(B197=$B$1,K197=""),"２",IF(AND(B197=$B$1,K197&lt;&gt;""),"１",IF(B197&gt;$B$1,"３","4")))</f>
        <v>4</v>
      </c>
      <c r="B197" s="43">
        <v>42843</v>
      </c>
      <c r="C197" s="44"/>
      <c r="D197" s="45">
        <v>7</v>
      </c>
      <c r="E197" s="46" t="s">
        <v>45</v>
      </c>
      <c r="F197" s="55" t="s">
        <v>127</v>
      </c>
      <c r="G197" s="48">
        <v>25</v>
      </c>
      <c r="H197" s="49">
        <f>IF(OR(J197="",K197=""),"",(K197-J197)/TIMEVALUE("1:00")*60)</f>
        <v>24.999999999999993</v>
      </c>
      <c r="I197" s="50">
        <f>IF(H197="","",G197-H197)</f>
        <v>7.1054273576010019E-15</v>
      </c>
      <c r="J197" s="51">
        <v>0.2986111111111111</v>
      </c>
      <c r="K197" s="52">
        <v>0.31597222222222221</v>
      </c>
    </row>
    <row r="198" spans="1:11" s="53" customFormat="1">
      <c r="A198" s="42" t="str">
        <f>IF(AND(B198=$B$1,K198=""),"２",IF(AND(B198=$B$1,K198&lt;&gt;""),"１",IF(B198&gt;$B$1,"３","4")))</f>
        <v>4</v>
      </c>
      <c r="B198" s="43">
        <v>42843</v>
      </c>
      <c r="C198" s="44" t="s">
        <v>46</v>
      </c>
      <c r="D198" s="45">
        <v>6</v>
      </c>
      <c r="E198" s="46" t="s">
        <v>45</v>
      </c>
      <c r="F198" s="47" t="s">
        <v>50</v>
      </c>
      <c r="G198" s="54">
        <v>60</v>
      </c>
      <c r="H198" s="49">
        <f>IF(OR(J198="",K198=""),"",(K198-J198)/TIMEVALUE("1:00")*60)</f>
        <v>84.999999999999943</v>
      </c>
      <c r="I198" s="50">
        <f>IF(H198="","",G198-H198)</f>
        <v>-24.999999999999943</v>
      </c>
      <c r="J198" s="51">
        <v>0.28125</v>
      </c>
      <c r="K198" s="52">
        <v>0.34027777777777773</v>
      </c>
    </row>
    <row r="199" spans="1:11" s="53" customFormat="1">
      <c r="A199" s="42" t="str">
        <f>IF(AND(B199=$B$1,K199=""),"２",IF(AND(B199=$B$1,K199&lt;&gt;""),"１",IF(B199&gt;$B$1,"３","4")))</f>
        <v>4</v>
      </c>
      <c r="B199" s="43">
        <v>42843</v>
      </c>
      <c r="C199" s="44" t="s">
        <v>46</v>
      </c>
      <c r="D199" s="45">
        <v>8</v>
      </c>
      <c r="E199" s="46" t="s">
        <v>45</v>
      </c>
      <c r="F199" s="47" t="s">
        <v>91</v>
      </c>
      <c r="G199" s="54">
        <v>15</v>
      </c>
      <c r="H199" s="49">
        <f>IF(OR(J199="",K199=""),"",(K199-J199)/TIMEVALUE("1:00")*60)</f>
        <v>20.000000000000089</v>
      </c>
      <c r="I199" s="50">
        <f>IF(H199="","",G199-H199)</f>
        <v>-5.0000000000000888</v>
      </c>
      <c r="J199" s="51">
        <v>0.34027777777777773</v>
      </c>
      <c r="K199" s="52">
        <v>0.35416666666666669</v>
      </c>
    </row>
    <row r="200" spans="1:11" s="53" customFormat="1">
      <c r="A200" s="42" t="str">
        <f>IF(AND(B200=$B$1,K200=""),"２",IF(AND(B200=$B$1,K200&lt;&gt;""),"１",IF(B200&gt;$B$1,"３","4")))</f>
        <v>4</v>
      </c>
      <c r="B200" s="43">
        <v>42843</v>
      </c>
      <c r="C200" s="44" t="s">
        <v>47</v>
      </c>
      <c r="D200" s="45">
        <v>8</v>
      </c>
      <c r="E200" s="46" t="s">
        <v>45</v>
      </c>
      <c r="F200" s="47" t="s">
        <v>74</v>
      </c>
      <c r="G200" s="54">
        <v>10</v>
      </c>
      <c r="H200" s="49">
        <f>IF(OR(J200="",K200=""),"",(K200-J200)/TIMEVALUE("1:00")*60)</f>
        <v>29.999999999999972</v>
      </c>
      <c r="I200" s="50">
        <f>IF(H200="","",G200-H200)</f>
        <v>-19.999999999999972</v>
      </c>
      <c r="J200" s="51">
        <v>0.35416666666666669</v>
      </c>
      <c r="K200" s="52">
        <v>0.375</v>
      </c>
    </row>
    <row r="201" spans="1:11" s="53" customFormat="1">
      <c r="A201" s="42" t="str">
        <f>IF(AND(B201=$B$1,K201=""),"２",IF(AND(B201=$B$1,K201&lt;&gt;""),"１",IF(B201&gt;$B$1,"３","4")))</f>
        <v>4</v>
      </c>
      <c r="B201" s="43">
        <v>42843</v>
      </c>
      <c r="C201" s="44" t="s">
        <v>47</v>
      </c>
      <c r="D201" s="45">
        <v>10</v>
      </c>
      <c r="E201" s="56" t="s">
        <v>45</v>
      </c>
      <c r="F201" s="57" t="s">
        <v>76</v>
      </c>
      <c r="G201" s="54">
        <v>20</v>
      </c>
      <c r="H201" s="49">
        <f>IF(OR(J201="",K201=""),"",(K201-J201)/TIMEVALUE("1:00")*60)</f>
        <v>15.000000000000027</v>
      </c>
      <c r="I201" s="50">
        <f>IF(H201="","",G201-H201)</f>
        <v>4.9999999999999734</v>
      </c>
      <c r="J201" s="51">
        <v>0.375</v>
      </c>
      <c r="K201" s="52">
        <v>0.38541666666666669</v>
      </c>
    </row>
    <row r="202" spans="1:11" s="53" customFormat="1">
      <c r="A202" s="42" t="str">
        <f>IF(AND(B202=$B$1,K202=""),"２",IF(AND(B202=$B$1,K202&lt;&gt;""),"１",IF(B202&gt;$B$1,"３","4")))</f>
        <v>4</v>
      </c>
      <c r="B202" s="43">
        <v>42843</v>
      </c>
      <c r="C202" s="44" t="s">
        <v>47</v>
      </c>
      <c r="D202" s="45">
        <v>11</v>
      </c>
      <c r="E202" s="54" t="s">
        <v>45</v>
      </c>
      <c r="F202" s="55" t="s">
        <v>55</v>
      </c>
      <c r="G202" s="54">
        <v>10</v>
      </c>
      <c r="H202" s="49">
        <f>IF(OR(J202="",K202=""),"",(K202-J202)/TIMEVALUE("1:00")*60)</f>
        <v>15.000000000000027</v>
      </c>
      <c r="I202" s="50">
        <f>IF(H202="","",G202-H202)</f>
        <v>-5.0000000000000266</v>
      </c>
      <c r="J202" s="51">
        <v>0.4375</v>
      </c>
      <c r="K202" s="52">
        <v>0.44791666666666669</v>
      </c>
    </row>
    <row r="203" spans="1:11" s="53" customFormat="1">
      <c r="A203" s="42" t="str">
        <f>IF(AND(B203=$B$1,K203=""),"２",IF(AND(B203=$B$1,K203&lt;&gt;""),"１",IF(B203&gt;$B$1,"３","4")))</f>
        <v>4</v>
      </c>
      <c r="B203" s="43">
        <v>42843</v>
      </c>
      <c r="C203" s="44"/>
      <c r="D203" s="45">
        <v>11</v>
      </c>
      <c r="E203" s="56" t="s">
        <v>45</v>
      </c>
      <c r="F203" s="57" t="s">
        <v>75</v>
      </c>
      <c r="G203" s="48">
        <v>60</v>
      </c>
      <c r="H203" s="49">
        <f>IF(OR(J203="",K203=""),"",(K203-J203)/TIMEVALUE("1:00")*60)</f>
        <v>59.999999999999943</v>
      </c>
      <c r="I203" s="50">
        <f>IF(H203="","",G203-H203)</f>
        <v>5.6843418860808015E-14</v>
      </c>
      <c r="J203" s="51">
        <v>0.44791666666666669</v>
      </c>
      <c r="K203" s="52">
        <v>0.48958333333333331</v>
      </c>
    </row>
    <row r="204" spans="1:11" s="53" customFormat="1">
      <c r="A204" s="42" t="str">
        <f>IF(AND(B204=$B$1,K204=""),"２",IF(AND(B204=$B$1,K204&lt;&gt;""),"１",IF(B204&gt;$B$1,"３","4")))</f>
        <v>4</v>
      </c>
      <c r="B204" s="43">
        <v>42843</v>
      </c>
      <c r="C204" s="44"/>
      <c r="D204" s="45">
        <v>12</v>
      </c>
      <c r="E204" s="46" t="s">
        <v>45</v>
      </c>
      <c r="F204" s="55" t="s">
        <v>125</v>
      </c>
      <c r="G204" s="48">
        <v>75</v>
      </c>
      <c r="H204" s="49">
        <f>IF(OR(J204="",K204=""),"",(K204-J204)/TIMEVALUE("1:00")*60)</f>
        <v>69.999999999999986</v>
      </c>
      <c r="I204" s="50">
        <f>IF(H204="","",G204-H204)</f>
        <v>5.0000000000000142</v>
      </c>
      <c r="J204" s="51">
        <v>0.48958333333333331</v>
      </c>
      <c r="K204" s="52">
        <v>0.53819444444444442</v>
      </c>
    </row>
    <row r="205" spans="1:11" s="53" customFormat="1">
      <c r="A205" s="42" t="str">
        <f>IF(AND(B205=$B$1,K205=""),"２",IF(AND(B205=$B$1,K205&lt;&gt;""),"１",IF(B205&gt;$B$1,"３","4")))</f>
        <v>4</v>
      </c>
      <c r="B205" s="43">
        <v>42843</v>
      </c>
      <c r="C205" s="44"/>
      <c r="D205" s="45">
        <v>13</v>
      </c>
      <c r="E205" s="56" t="s">
        <v>45</v>
      </c>
      <c r="F205" s="57" t="s">
        <v>126</v>
      </c>
      <c r="G205" s="48">
        <v>60</v>
      </c>
      <c r="H205" s="49">
        <f>IF(OR(J205="",K205=""),"",(K205-J205)/TIMEVALUE("1:00")*60)</f>
        <v>35.000000000000036</v>
      </c>
      <c r="I205" s="50">
        <f>IF(H205="","",G205-H205)</f>
        <v>24.999999999999964</v>
      </c>
      <c r="J205" s="51">
        <v>0.53819444444444442</v>
      </c>
      <c r="K205" s="52">
        <v>0.5625</v>
      </c>
    </row>
    <row r="206" spans="1:11" s="53" customFormat="1">
      <c r="A206" s="42" t="str">
        <f>IF(AND(B206=$B$1,K206=""),"２",IF(AND(B206=$B$1,K206&lt;&gt;""),"１",IF(B206&gt;$B$1,"３","4")))</f>
        <v>4</v>
      </c>
      <c r="B206" s="43">
        <v>42843</v>
      </c>
      <c r="C206" s="44" t="s">
        <v>46</v>
      </c>
      <c r="D206" s="45">
        <v>12</v>
      </c>
      <c r="E206" s="56" t="s">
        <v>45</v>
      </c>
      <c r="F206" s="57" t="s">
        <v>59</v>
      </c>
      <c r="G206" s="54">
        <v>60</v>
      </c>
      <c r="H206" s="49">
        <f>IF(OR(J206="",K206=""),"",(K206-J206)/TIMEVALUE("1:00")*60)</f>
        <v>59.999999999999943</v>
      </c>
      <c r="I206" s="50">
        <f>IF(H206="","",G206-H206)</f>
        <v>5.6843418860808015E-14</v>
      </c>
      <c r="J206" s="51">
        <v>0.5625</v>
      </c>
      <c r="K206" s="52">
        <v>0.60416666666666663</v>
      </c>
    </row>
    <row r="207" spans="1:11" s="53" customFormat="1">
      <c r="A207" s="42" t="str">
        <f>IF(AND(B207=$B$1,K207=""),"２",IF(AND(B207=$B$1,K207&lt;&gt;""),"１",IF(B207&gt;$B$1,"３","4")))</f>
        <v>4</v>
      </c>
      <c r="B207" s="43">
        <v>42843</v>
      </c>
      <c r="C207" s="44" t="s">
        <v>47</v>
      </c>
      <c r="D207" s="45">
        <v>14</v>
      </c>
      <c r="E207" s="56" t="s">
        <v>45</v>
      </c>
      <c r="F207" s="57" t="s">
        <v>63</v>
      </c>
      <c r="G207" s="54">
        <v>10</v>
      </c>
      <c r="H207" s="49">
        <f>IF(OR(J207="",K207=""),"",(K207-J207)/TIMEVALUE("1:00")*60)</f>
        <v>9.9999999999999645</v>
      </c>
      <c r="I207" s="50">
        <f>IF(H207="","",G207-H207)</f>
        <v>3.5527136788005009E-14</v>
      </c>
      <c r="J207" s="51">
        <v>0.60416666666666663</v>
      </c>
      <c r="K207" s="52">
        <v>0.61111111111111105</v>
      </c>
    </row>
    <row r="208" spans="1:11" s="53" customFormat="1">
      <c r="A208" s="42" t="str">
        <f>IF(AND(B208=$B$1,K208=""),"２",IF(AND(B208=$B$1,K208&lt;&gt;""),"１",IF(B208&gt;$B$1,"３","4")))</f>
        <v>4</v>
      </c>
      <c r="B208" s="43">
        <v>42843</v>
      </c>
      <c r="C208" s="44" t="s">
        <v>47</v>
      </c>
      <c r="D208" s="45">
        <v>14</v>
      </c>
      <c r="E208" s="56" t="s">
        <v>45</v>
      </c>
      <c r="F208" s="57" t="s">
        <v>80</v>
      </c>
      <c r="G208" s="54">
        <v>20</v>
      </c>
      <c r="H208" s="49">
        <f>IF(OR(J208="",K208=""),"",(K208-J208)/TIMEVALUE("1:00")*60)</f>
        <v>5.0000000000001421</v>
      </c>
      <c r="I208" s="50">
        <f>IF(H208="","",G208-H208)</f>
        <v>14.999999999999858</v>
      </c>
      <c r="J208" s="51">
        <v>0.61111111111111105</v>
      </c>
      <c r="K208" s="52">
        <v>0.61458333333333337</v>
      </c>
    </row>
    <row r="209" spans="1:11" s="53" customFormat="1">
      <c r="A209" s="42" t="str">
        <f>IF(AND(B209=$B$1,K209=""),"２",IF(AND(B209=$B$1,K209&lt;&gt;""),"１",IF(B209&gt;$B$1,"３","4")))</f>
        <v>4</v>
      </c>
      <c r="B209" s="43">
        <v>42843</v>
      </c>
      <c r="C209" s="44" t="s">
        <v>47</v>
      </c>
      <c r="D209" s="45">
        <v>17</v>
      </c>
      <c r="E209" s="46" t="s">
        <v>45</v>
      </c>
      <c r="F209" s="47" t="s">
        <v>66</v>
      </c>
      <c r="G209" s="54">
        <v>10</v>
      </c>
      <c r="H209" s="49">
        <f>IF(OR(J209="",K209=""),"",(K209-J209)/TIMEVALUE("1:00")*60)</f>
        <v>15.000000000000107</v>
      </c>
      <c r="I209" s="50">
        <f>IF(H209="","",G209-H209)</f>
        <v>-5.0000000000001066</v>
      </c>
      <c r="J209" s="51">
        <v>0.72916666666666663</v>
      </c>
      <c r="K209" s="52">
        <v>0.73958333333333337</v>
      </c>
    </row>
    <row r="210" spans="1:11" s="53" customFormat="1">
      <c r="A210" s="42" t="str">
        <f>IF(AND(B210=$B$1,K210=""),"２",IF(AND(B210=$B$1,K210&lt;&gt;""),"１",IF(B210&gt;$B$1,"３","4")))</f>
        <v>4</v>
      </c>
      <c r="B210" s="43">
        <v>42843</v>
      </c>
      <c r="C210" s="44" t="s">
        <v>47</v>
      </c>
      <c r="D210" s="45">
        <v>17</v>
      </c>
      <c r="E210" s="56" t="s">
        <v>45</v>
      </c>
      <c r="F210" s="57" t="s">
        <v>83</v>
      </c>
      <c r="G210" s="54">
        <v>20</v>
      </c>
      <c r="H210" s="49">
        <f>IF(OR(J210="",K210=""),"",(K210-J210)/TIMEVALUE("1:00")*60)</f>
        <v>9.9999999999999645</v>
      </c>
      <c r="I210" s="50">
        <f>IF(H210="","",G210-H210)</f>
        <v>10.000000000000036</v>
      </c>
      <c r="J210" s="51">
        <v>0.73958333333333337</v>
      </c>
      <c r="K210" s="52">
        <v>0.74652777777777779</v>
      </c>
    </row>
    <row r="211" spans="1:11" s="53" customFormat="1">
      <c r="A211" s="42" t="str">
        <f>IF(AND(B211=$B$1,K211=""),"２",IF(AND(B211=$B$1,K211&lt;&gt;""),"１",IF(B211&gt;$B$1,"３","4")))</f>
        <v>4</v>
      </c>
      <c r="B211" s="43">
        <v>42843</v>
      </c>
      <c r="C211" s="44" t="s">
        <v>47</v>
      </c>
      <c r="D211" s="45">
        <v>19</v>
      </c>
      <c r="E211" s="54" t="s">
        <v>45</v>
      </c>
      <c r="F211" s="55" t="s">
        <v>70</v>
      </c>
      <c r="G211" s="54">
        <v>10</v>
      </c>
      <c r="H211" s="49">
        <f>IF(OR(J211="",K211=""),"",(K211-J211)/TIMEVALUE("1:00")*60)</f>
        <v>14.999999999999947</v>
      </c>
      <c r="I211" s="50">
        <f>IF(H211="","",G211-H211)</f>
        <v>-4.9999999999999467</v>
      </c>
      <c r="J211" s="51">
        <v>0.8125</v>
      </c>
      <c r="K211" s="52">
        <v>0.82291666666666663</v>
      </c>
    </row>
    <row r="212" spans="1:11" s="53" customFormat="1">
      <c r="A212" s="42" t="str">
        <f>IF(AND(B212=$B$1,K212=""),"２",IF(AND(B212=$B$1,K212&lt;&gt;""),"１",IF(B212&gt;$B$1,"３","4")))</f>
        <v>4</v>
      </c>
      <c r="B212" s="43">
        <v>42843</v>
      </c>
      <c r="C212" s="44" t="s">
        <v>46</v>
      </c>
      <c r="D212" s="45">
        <v>19</v>
      </c>
      <c r="E212" s="46" t="s">
        <v>45</v>
      </c>
      <c r="F212" s="47" t="s">
        <v>72</v>
      </c>
      <c r="G212" s="54">
        <v>60</v>
      </c>
      <c r="H212" s="49">
        <f>IF(OR(J212="",K212=""),"",(K212-J212)/TIMEVALUE("1:00")*60)</f>
        <v>105.00000000000011</v>
      </c>
      <c r="I212" s="50">
        <f>IF(H212="","",G212-H212)</f>
        <v>-45.000000000000114</v>
      </c>
      <c r="J212" s="51">
        <v>0.82291666666666663</v>
      </c>
      <c r="K212" s="52">
        <v>0.89583333333333337</v>
      </c>
    </row>
    <row r="213" spans="1:11" s="53" customFormat="1">
      <c r="A213" s="42" t="str">
        <f>IF(AND(B213=$B$1,K213=""),"２",IF(AND(B213=$B$1,K213&lt;&gt;""),"１",IF(B213&gt;$B$1,"３","4")))</f>
        <v>4</v>
      </c>
      <c r="B213" s="43">
        <v>42843</v>
      </c>
      <c r="C213" s="44" t="s">
        <v>47</v>
      </c>
      <c r="D213" s="45">
        <v>21</v>
      </c>
      <c r="E213" s="46" t="s">
        <v>45</v>
      </c>
      <c r="F213" s="47" t="s">
        <v>73</v>
      </c>
      <c r="G213" s="54">
        <v>90</v>
      </c>
      <c r="H213" s="49">
        <f>IF(OR(J213="",K213=""),"",(K213-J213)/TIMEVALUE("1:00")*60)</f>
        <v>120.00000000000006</v>
      </c>
      <c r="I213" s="50">
        <f>IF(H213="","",G213-H213)</f>
        <v>-30.000000000000057</v>
      </c>
      <c r="J213" s="51">
        <v>0.91666666666666663</v>
      </c>
      <c r="K213" s="52">
        <v>1</v>
      </c>
    </row>
    <row r="214" spans="1:11" s="53" customFormat="1">
      <c r="A214" s="42" t="str">
        <f>IF(AND(B214=$B$1,K214=""),"２",IF(AND(B214=$B$1,K214&lt;&gt;""),"１",IF(B214&gt;$B$1,"３","4")))</f>
        <v>4</v>
      </c>
      <c r="B214" s="43">
        <v>42844</v>
      </c>
      <c r="C214" s="44" t="s">
        <v>46</v>
      </c>
      <c r="D214" s="45">
        <v>6</v>
      </c>
      <c r="E214" s="56" t="s">
        <v>45</v>
      </c>
      <c r="F214" s="57" t="s">
        <v>50</v>
      </c>
      <c r="G214" s="54">
        <v>60</v>
      </c>
      <c r="H214" s="49">
        <f>IF(OR(J214="",K214=""),"",(K214-J214)/TIMEVALUE("1:00")*60)</f>
        <v>34.999999999999957</v>
      </c>
      <c r="I214" s="50">
        <f>IF(H214="","",G214-H214)</f>
        <v>25.000000000000043</v>
      </c>
      <c r="J214" s="51">
        <v>0.25694444444444448</v>
      </c>
      <c r="K214" s="52">
        <v>0.28125</v>
      </c>
    </row>
    <row r="215" spans="1:11" s="53" customFormat="1">
      <c r="A215" s="42" t="str">
        <f>IF(AND(B215=$B$1,K215=""),"２",IF(AND(B215=$B$1,K215&lt;&gt;""),"１",IF(B215&gt;$B$1,"３","4")))</f>
        <v>4</v>
      </c>
      <c r="B215" s="43">
        <v>42844</v>
      </c>
      <c r="C215" s="44"/>
      <c r="D215" s="45">
        <v>7</v>
      </c>
      <c r="E215" s="56" t="s">
        <v>45</v>
      </c>
      <c r="F215" s="57" t="s">
        <v>111</v>
      </c>
      <c r="G215" s="48">
        <v>90</v>
      </c>
      <c r="H215" s="49">
        <f>IF(OR(J215="",K215=""),"",(K215-J215)/TIMEVALUE("1:00")*60)</f>
        <v>84.999999999999943</v>
      </c>
      <c r="I215" s="50">
        <f>IF(H215="","",G215-H215)</f>
        <v>5.0000000000000568</v>
      </c>
      <c r="J215" s="51">
        <v>0.28125</v>
      </c>
      <c r="K215" s="52">
        <v>0.34027777777777773</v>
      </c>
    </row>
    <row r="216" spans="1:11" s="53" customFormat="1">
      <c r="A216" s="42" t="str">
        <f>IF(AND(B216=$B$1,K216=""),"２",IF(AND(B216=$B$1,K216&lt;&gt;""),"１",IF(B216&gt;$B$1,"３","4")))</f>
        <v>4</v>
      </c>
      <c r="B216" s="43">
        <v>42844</v>
      </c>
      <c r="C216" s="44" t="s">
        <v>46</v>
      </c>
      <c r="D216" s="45">
        <v>8</v>
      </c>
      <c r="E216" s="56" t="s">
        <v>45</v>
      </c>
      <c r="F216" s="57" t="s">
        <v>91</v>
      </c>
      <c r="G216" s="54">
        <v>15</v>
      </c>
      <c r="H216" s="49">
        <f>IF(OR(J216="",K216=""),"",(K216-J216)/TIMEVALUE("1:00")*60)</f>
        <v>7.0000000000000551</v>
      </c>
      <c r="I216" s="50">
        <f>IF(H216="","",G216-H216)</f>
        <v>7.9999999999999449</v>
      </c>
      <c r="J216" s="51">
        <v>0.34027777777777773</v>
      </c>
      <c r="K216" s="52">
        <v>0.34513888888888888</v>
      </c>
    </row>
    <row r="217" spans="1:11" s="53" customFormat="1">
      <c r="A217" s="42" t="str">
        <f>IF(AND(B217=$B$1,K217=""),"２",IF(AND(B217=$B$1,K217&lt;&gt;""),"１",IF(B217&gt;$B$1,"３","4")))</f>
        <v>4</v>
      </c>
      <c r="B217" s="43">
        <v>42844</v>
      </c>
      <c r="C217" s="44" t="s">
        <v>47</v>
      </c>
      <c r="D217" s="45">
        <v>8</v>
      </c>
      <c r="E217" s="56" t="s">
        <v>45</v>
      </c>
      <c r="F217" s="57" t="s">
        <v>74</v>
      </c>
      <c r="G217" s="54">
        <v>10</v>
      </c>
      <c r="H217" s="49">
        <f>IF(OR(J217="",K217=""),"",(K217-J217)/TIMEVALUE("1:00")*60)</f>
        <v>3.9999999999999858</v>
      </c>
      <c r="I217" s="50">
        <f>IF(H217="","",G217-H217)</f>
        <v>6.0000000000000142</v>
      </c>
      <c r="J217" s="51">
        <v>0.34513888888888888</v>
      </c>
      <c r="K217" s="52">
        <v>0.34791666666666665</v>
      </c>
    </row>
    <row r="218" spans="1:11" s="53" customFormat="1">
      <c r="A218" s="42" t="str">
        <f>IF(AND(B218=$B$1,K218=""),"２",IF(AND(B218=$B$1,K218&lt;&gt;""),"１",IF(B218&gt;$B$1,"３","4")))</f>
        <v>4</v>
      </c>
      <c r="B218" s="43">
        <v>42844</v>
      </c>
      <c r="C218" s="44"/>
      <c r="D218" s="45">
        <v>8</v>
      </c>
      <c r="E218" s="56" t="s">
        <v>45</v>
      </c>
      <c r="F218" s="57" t="s">
        <v>132</v>
      </c>
      <c r="G218" s="48">
        <v>15</v>
      </c>
      <c r="H218" s="49">
        <f>IF(OR(J218="",K218=""),"",(K218-J218)/TIMEVALUE("1:00")*60)</f>
        <v>3.9999999999999858</v>
      </c>
      <c r="I218" s="50">
        <f>IF(H218="","",G218-H218)</f>
        <v>11.000000000000014</v>
      </c>
      <c r="J218" s="51">
        <v>0.34791666666666665</v>
      </c>
      <c r="K218" s="52">
        <v>0.35069444444444442</v>
      </c>
    </row>
    <row r="219" spans="1:11" s="53" customFormat="1">
      <c r="A219" s="42" t="str">
        <f>IF(AND(B219=$B$1,K219=""),"２",IF(AND(B219=$B$1,K219&lt;&gt;""),"１",IF(B219&gt;$B$1,"３","4")))</f>
        <v>4</v>
      </c>
      <c r="B219" s="43">
        <v>42844</v>
      </c>
      <c r="C219" s="44"/>
      <c r="D219" s="45">
        <v>8</v>
      </c>
      <c r="E219" s="46" t="s">
        <v>45</v>
      </c>
      <c r="F219" s="47" t="s">
        <v>131</v>
      </c>
      <c r="G219" s="48">
        <v>30</v>
      </c>
      <c r="H219" s="49">
        <f>IF(OR(J219="",K219=""),"",(K219-J219)/TIMEVALUE("1:00")*60)</f>
        <v>35.000000000000036</v>
      </c>
      <c r="I219" s="50">
        <f>IF(H219="","",G219-H219)</f>
        <v>-5.0000000000000355</v>
      </c>
      <c r="J219" s="51">
        <v>0.35069444444444442</v>
      </c>
      <c r="K219" s="52">
        <v>0.375</v>
      </c>
    </row>
    <row r="220" spans="1:11" s="53" customFormat="1">
      <c r="A220" s="42" t="str">
        <f>IF(AND(B220=$B$1,K220=""),"２",IF(AND(B220=$B$1,K220&lt;&gt;""),"１",IF(B220&gt;$B$1,"３","4")))</f>
        <v>4</v>
      </c>
      <c r="B220" s="43">
        <v>42844</v>
      </c>
      <c r="C220" s="44"/>
      <c r="D220" s="45">
        <v>9</v>
      </c>
      <c r="E220" s="56" t="s">
        <v>45</v>
      </c>
      <c r="F220" s="57" t="s">
        <v>129</v>
      </c>
      <c r="G220" s="48">
        <v>60</v>
      </c>
      <c r="H220" s="49">
        <f>IF(OR(J220="",K220=""),"",(K220-J220)/TIMEVALUE("1:00")*60)</f>
        <v>50.000000000000064</v>
      </c>
      <c r="I220" s="50">
        <f>IF(H220="","",G220-H220)</f>
        <v>9.9999999999999361</v>
      </c>
      <c r="J220" s="51">
        <v>0.375</v>
      </c>
      <c r="K220" s="52">
        <v>0.40972222222222227</v>
      </c>
    </row>
    <row r="221" spans="1:11" s="53" customFormat="1">
      <c r="A221" s="42" t="str">
        <f>IF(AND(B221=$B$1,K221=""),"２",IF(AND(B221=$B$1,K221&lt;&gt;""),"１",IF(B221&gt;$B$1,"３","4")))</f>
        <v>4</v>
      </c>
      <c r="B221" s="43">
        <v>42844</v>
      </c>
      <c r="C221" s="44"/>
      <c r="D221" s="45">
        <v>10</v>
      </c>
      <c r="E221" s="46" t="s">
        <v>45</v>
      </c>
      <c r="F221" s="47" t="s">
        <v>130</v>
      </c>
      <c r="G221" s="48">
        <v>90</v>
      </c>
      <c r="H221" s="49">
        <f>IF(OR(J221="",K221=""),"",(K221-J221)/TIMEVALUE("1:00")*60)</f>
        <v>94.999999999999901</v>
      </c>
      <c r="I221" s="50">
        <f>IF(H221="","",G221-H221)</f>
        <v>-4.9999999999999005</v>
      </c>
      <c r="J221" s="51">
        <v>0.40972222222222227</v>
      </c>
      <c r="K221" s="52">
        <v>0.47569444444444442</v>
      </c>
    </row>
    <row r="222" spans="1:11" s="53" customFormat="1">
      <c r="A222" s="42" t="str">
        <f>IF(AND(B222=$B$1,K222=""),"２",IF(AND(B222=$B$1,K222&lt;&gt;""),"１",IF(B222&gt;$B$1,"３","4")))</f>
        <v>4</v>
      </c>
      <c r="B222" s="43">
        <v>42844</v>
      </c>
      <c r="C222" s="44" t="s">
        <v>47</v>
      </c>
      <c r="D222" s="45">
        <v>11</v>
      </c>
      <c r="E222" s="46" t="s">
        <v>45</v>
      </c>
      <c r="F222" s="47" t="s">
        <v>55</v>
      </c>
      <c r="G222" s="54">
        <v>10</v>
      </c>
      <c r="H222" s="49">
        <f>IF(OR(J222="",K222=""),"",(K222-J222)/TIMEVALUE("1:00")*60)</f>
        <v>10.000000000000044</v>
      </c>
      <c r="I222" s="50">
        <f>IF(H222="","",G222-H222)</f>
        <v>-4.4408920985006262E-14</v>
      </c>
      <c r="J222" s="51">
        <v>0.47569444444444442</v>
      </c>
      <c r="K222" s="52">
        <v>0.4826388888888889</v>
      </c>
    </row>
    <row r="223" spans="1:11" s="53" customFormat="1">
      <c r="A223" s="42" t="str">
        <f>IF(AND(B223=$B$1,K223=""),"２",IF(AND(B223=$B$1,K223&lt;&gt;""),"１",IF(B223&gt;$B$1,"３","4")))</f>
        <v>4</v>
      </c>
      <c r="B223" s="43">
        <v>42844</v>
      </c>
      <c r="C223" s="44" t="s">
        <v>46</v>
      </c>
      <c r="D223" s="45">
        <v>12</v>
      </c>
      <c r="E223" s="56" t="s">
        <v>45</v>
      </c>
      <c r="F223" s="57" t="s">
        <v>59</v>
      </c>
      <c r="G223" s="54">
        <v>60</v>
      </c>
      <c r="H223" s="49">
        <f>IF(OR(J223="",K223=""),"",(K223-J223)/TIMEVALUE("1:00")*60)</f>
        <v>50.000000000000064</v>
      </c>
      <c r="I223" s="50">
        <f>IF(H223="","",G223-H223)</f>
        <v>9.9999999999999361</v>
      </c>
      <c r="J223" s="51">
        <v>0.49652777777777773</v>
      </c>
      <c r="K223" s="52">
        <v>0.53125</v>
      </c>
    </row>
    <row r="224" spans="1:11" s="53" customFormat="1">
      <c r="A224" s="42" t="str">
        <f>IF(AND(B224=$B$1,K224=""),"２",IF(AND(B224=$B$1,K224&lt;&gt;""),"１",IF(B224&gt;$B$1,"３","4")))</f>
        <v>4</v>
      </c>
      <c r="B224" s="43">
        <v>42844</v>
      </c>
      <c r="C224" s="44"/>
      <c r="D224" s="45">
        <v>13</v>
      </c>
      <c r="E224" s="56" t="s">
        <v>45</v>
      </c>
      <c r="F224" s="57" t="s">
        <v>135</v>
      </c>
      <c r="G224" s="48">
        <v>60</v>
      </c>
      <c r="H224" s="49">
        <f>IF(OR(J224="",K224=""),"",(K224-J224)/TIMEVALUE("1:00")*60)</f>
        <v>24.999999999999911</v>
      </c>
      <c r="I224" s="50">
        <f>IF(H224="","",G224-H224)</f>
        <v>35.000000000000085</v>
      </c>
      <c r="J224" s="51">
        <v>0.53125</v>
      </c>
      <c r="K224" s="52">
        <v>0.54861111111111105</v>
      </c>
    </row>
    <row r="225" spans="1:11" s="53" customFormat="1">
      <c r="A225" s="42" t="str">
        <f>IF(AND(B225=$B$1,K225=""),"２",IF(AND(B225=$B$1,K225&lt;&gt;""),"１",IF(B225&gt;$B$1,"３","4")))</f>
        <v>4</v>
      </c>
      <c r="B225" s="43">
        <v>42844</v>
      </c>
      <c r="C225" s="44"/>
      <c r="D225" s="45">
        <v>11</v>
      </c>
      <c r="E225" s="46" t="s">
        <v>45</v>
      </c>
      <c r="F225" s="47" t="s">
        <v>134</v>
      </c>
      <c r="G225" s="48">
        <v>20</v>
      </c>
      <c r="H225" s="49">
        <f>IF(OR(J225="",K225=""),"",(K225-J225)/TIMEVALUE("1:00")*60)</f>
        <v>25.000000000000071</v>
      </c>
      <c r="I225" s="50">
        <f>IF(H225="","",G225-H225)</f>
        <v>-5.0000000000000711</v>
      </c>
      <c r="J225" s="51">
        <v>0.54861111111111105</v>
      </c>
      <c r="K225" s="52">
        <v>0.56597222222222221</v>
      </c>
    </row>
    <row r="226" spans="1:11" s="53" customFormat="1">
      <c r="A226" s="42" t="str">
        <f>IF(AND(B226=$B$1,K226=""),"２",IF(AND(B226=$B$1,K226&lt;&gt;""),"１",IF(B226&gt;$B$1,"３","4")))</f>
        <v>4</v>
      </c>
      <c r="B226" s="43">
        <v>42844</v>
      </c>
      <c r="C226" s="44" t="s">
        <v>47</v>
      </c>
      <c r="D226" s="45">
        <v>14</v>
      </c>
      <c r="E226" s="46" t="s">
        <v>45</v>
      </c>
      <c r="F226" s="47" t="s">
        <v>63</v>
      </c>
      <c r="G226" s="54">
        <v>10</v>
      </c>
      <c r="H226" s="49">
        <f>IF(OR(J226="",K226=""),"",(K226-J226)/TIMEVALUE("1:00")*60)</f>
        <v>9.9999999999999645</v>
      </c>
      <c r="I226" s="50">
        <f>IF(H226="","",G226-H226)</f>
        <v>3.5527136788005009E-14</v>
      </c>
      <c r="J226" s="51">
        <v>0.59375</v>
      </c>
      <c r="K226" s="52">
        <v>0.60069444444444442</v>
      </c>
    </row>
    <row r="227" spans="1:11" s="53" customFormat="1">
      <c r="A227" s="42" t="str">
        <f>IF(AND(B227=$B$1,K227=""),"２",IF(AND(B227=$B$1,K227&lt;&gt;""),"１",IF(B227&gt;$B$1,"３","4")))</f>
        <v>4</v>
      </c>
      <c r="B227" s="43">
        <v>42844</v>
      </c>
      <c r="C227" s="44"/>
      <c r="D227" s="45">
        <v>15</v>
      </c>
      <c r="E227" s="46" t="s">
        <v>45</v>
      </c>
      <c r="F227" s="47" t="s">
        <v>64</v>
      </c>
      <c r="G227" s="48">
        <v>60</v>
      </c>
      <c r="H227" s="49">
        <f>IF(OR(J227="",K227=""),"",(K227-J227)/TIMEVALUE("1:00")*60)</f>
        <v>75.000000000000057</v>
      </c>
      <c r="I227" s="50">
        <f>IF(H227="","",G227-H227)</f>
        <v>-15.000000000000057</v>
      </c>
      <c r="J227" s="51">
        <v>0.60069444444444442</v>
      </c>
      <c r="K227" s="52">
        <v>0.65277777777777779</v>
      </c>
    </row>
    <row r="228" spans="1:11" s="53" customFormat="1">
      <c r="A228" s="42" t="str">
        <f>IF(AND(B228=$B$1,K228=""),"２",IF(AND(B228=$B$1,K228&lt;&gt;""),"１",IF(B228&gt;$B$1,"３","4")))</f>
        <v>4</v>
      </c>
      <c r="B228" s="43">
        <v>42844</v>
      </c>
      <c r="C228" s="44" t="s">
        <v>47</v>
      </c>
      <c r="D228" s="45">
        <v>17</v>
      </c>
      <c r="E228" s="46" t="s">
        <v>45</v>
      </c>
      <c r="F228" s="47" t="s">
        <v>66</v>
      </c>
      <c r="G228" s="54">
        <v>10</v>
      </c>
      <c r="H228" s="49">
        <f>IF(OR(J228="",K228=""),"",(K228-J228)/TIMEVALUE("1:00")*60)</f>
        <v>10.000000000000124</v>
      </c>
      <c r="I228" s="50">
        <f>IF(H228="","",G228-H228)</f>
        <v>-1.2434497875801753E-13</v>
      </c>
      <c r="J228" s="51">
        <v>0.72916666666666663</v>
      </c>
      <c r="K228" s="52">
        <v>0.73611111111111116</v>
      </c>
    </row>
    <row r="229" spans="1:11" s="53" customFormat="1">
      <c r="A229" s="42" t="str">
        <f>IF(AND(B229=$B$1,K229=""),"２",IF(AND(B229=$B$1,K229&lt;&gt;""),"１",IF(B229&gt;$B$1,"３","4")))</f>
        <v>4</v>
      </c>
      <c r="B229" s="43">
        <v>42844</v>
      </c>
      <c r="C229" s="44"/>
      <c r="D229" s="45">
        <v>18</v>
      </c>
      <c r="E229" s="56" t="s">
        <v>45</v>
      </c>
      <c r="F229" s="57" t="s">
        <v>133</v>
      </c>
      <c r="G229" s="48">
        <v>90</v>
      </c>
      <c r="H229" s="49">
        <f>IF(OR(J229="",K229=""),"",(K229-J229)/TIMEVALUE("1:00")*60)</f>
        <v>64.999999999999929</v>
      </c>
      <c r="I229" s="50">
        <f>IF(H229="","",G229-H229)</f>
        <v>25.000000000000071</v>
      </c>
      <c r="J229" s="51">
        <v>0.73611111111111116</v>
      </c>
      <c r="K229" s="52">
        <v>0.78125</v>
      </c>
    </row>
    <row r="230" spans="1:11" s="53" customFormat="1">
      <c r="A230" s="42" t="str">
        <f>IF(AND(B230=$B$1,K230=""),"２",IF(AND(B230=$B$1,K230&lt;&gt;""),"１",IF(B230&gt;$B$1,"３","4")))</f>
        <v>4</v>
      </c>
      <c r="B230" s="43">
        <v>42844</v>
      </c>
      <c r="C230" s="44" t="s">
        <v>46</v>
      </c>
      <c r="D230" s="45">
        <v>19</v>
      </c>
      <c r="E230" s="56" t="s">
        <v>45</v>
      </c>
      <c r="F230" s="57" t="s">
        <v>72</v>
      </c>
      <c r="G230" s="54">
        <v>60</v>
      </c>
      <c r="H230" s="49">
        <f>IF(OR(J230="",K230=""),"",(K230-J230)/TIMEVALUE("1:00")*60)</f>
        <v>59.999999999999943</v>
      </c>
      <c r="I230" s="50">
        <f>IF(H230="","",G230-H230)</f>
        <v>5.6843418860808015E-14</v>
      </c>
      <c r="J230" s="51">
        <v>0.84375</v>
      </c>
      <c r="K230" s="52">
        <v>0.88541666666666663</v>
      </c>
    </row>
    <row r="231" spans="1:11" s="53" customFormat="1">
      <c r="A231" s="42" t="str">
        <f>IF(AND(B231=$B$1,K231=""),"２",IF(AND(B231=$B$1,K231&lt;&gt;""),"１",IF(B231&gt;$B$1,"３","4")))</f>
        <v>4</v>
      </c>
      <c r="B231" s="43">
        <v>42844</v>
      </c>
      <c r="C231" s="44" t="s">
        <v>47</v>
      </c>
      <c r="D231" s="45">
        <v>19</v>
      </c>
      <c r="E231" s="46" t="s">
        <v>45</v>
      </c>
      <c r="F231" s="47" t="s">
        <v>70</v>
      </c>
      <c r="G231" s="54">
        <v>10</v>
      </c>
      <c r="H231" s="49">
        <f>IF(OR(J231="",K231=""),"",(K231-J231)/TIMEVALUE("1:00")*60)</f>
        <v>10.000000000000124</v>
      </c>
      <c r="I231" s="50">
        <f>IF(H231="","",G231-H231)</f>
        <v>-1.2434497875801753E-13</v>
      </c>
      <c r="J231" s="51">
        <v>0.88541666666666663</v>
      </c>
      <c r="K231" s="52">
        <v>0.89236111111111116</v>
      </c>
    </row>
    <row r="232" spans="1:11" s="53" customFormat="1">
      <c r="A232" s="42" t="str">
        <f>IF(AND(B232=$B$1,K232=""),"２",IF(AND(B232=$B$1,K232&lt;&gt;""),"１",IF(B232&gt;$B$1,"３","4")))</f>
        <v>4</v>
      </c>
      <c r="B232" s="43">
        <v>42844</v>
      </c>
      <c r="C232" s="44" t="s">
        <v>47</v>
      </c>
      <c r="D232" s="45">
        <v>21</v>
      </c>
      <c r="E232" s="46" t="s">
        <v>45</v>
      </c>
      <c r="F232" s="47" t="s">
        <v>73</v>
      </c>
      <c r="G232" s="54">
        <v>90</v>
      </c>
      <c r="H232" s="49">
        <f>IF(OR(J232="",K232=""),"",(K232-J232)/TIMEVALUE("1:00")*60)</f>
        <v>114.99999999999991</v>
      </c>
      <c r="I232" s="50">
        <f>IF(H232="","",G232-H232)</f>
        <v>-24.999999999999915</v>
      </c>
      <c r="J232" s="51">
        <v>0.89236111111111116</v>
      </c>
      <c r="K232" s="52">
        <v>0.97222222222222221</v>
      </c>
    </row>
    <row r="233" spans="1:11" s="53" customFormat="1">
      <c r="A233" s="42" t="str">
        <f>IF(AND(B233=$B$1,K233=""),"２",IF(AND(B233=$B$1,K233&lt;&gt;""),"１",IF(B233&gt;$B$1,"３","4")))</f>
        <v>4</v>
      </c>
      <c r="B233" s="43">
        <v>42845</v>
      </c>
      <c r="C233" s="44" t="s">
        <v>46</v>
      </c>
      <c r="D233" s="45">
        <v>6</v>
      </c>
      <c r="E233" s="56" t="s">
        <v>45</v>
      </c>
      <c r="F233" s="57" t="s">
        <v>50</v>
      </c>
      <c r="G233" s="54">
        <v>60</v>
      </c>
      <c r="H233" s="49">
        <f>IF(OR(J233="",K233=""),"",(K233-J233)/TIMEVALUE("1:00")*60)</f>
        <v>29.999999999999972</v>
      </c>
      <c r="I233" s="50">
        <f>IF(H233="","",G233-H233)</f>
        <v>30.000000000000028</v>
      </c>
      <c r="J233" s="51">
        <v>0.26041666666666669</v>
      </c>
      <c r="K233" s="52">
        <v>0.28125</v>
      </c>
    </row>
    <row r="234" spans="1:11" s="53" customFormat="1">
      <c r="A234" s="42" t="str">
        <f>IF(AND(B234=$B$1,K234=""),"２",IF(AND(B234=$B$1,K234&lt;&gt;""),"１",IF(B234&gt;$B$1,"３","4")))</f>
        <v>4</v>
      </c>
      <c r="B234" s="43">
        <v>42845</v>
      </c>
      <c r="C234" s="44"/>
      <c r="D234" s="45">
        <v>7</v>
      </c>
      <c r="E234" s="46" t="s">
        <v>45</v>
      </c>
      <c r="F234" s="47" t="s">
        <v>111</v>
      </c>
      <c r="G234" s="48">
        <v>90</v>
      </c>
      <c r="H234" s="49">
        <f>IF(OR(J234="",K234=""),"",(K234-J234)/TIMEVALUE("1:00")*60)</f>
        <v>95.000000000000057</v>
      </c>
      <c r="I234" s="50">
        <f>IF(H234="","",G234-H234)</f>
        <v>-5.0000000000000568</v>
      </c>
      <c r="J234" s="51">
        <v>0.28125</v>
      </c>
      <c r="K234" s="52">
        <v>0.34722222222222227</v>
      </c>
    </row>
    <row r="235" spans="1:11" s="53" customFormat="1">
      <c r="A235" s="42" t="str">
        <f>IF(AND(B235=$B$1,K235=""),"２",IF(AND(B235=$B$1,K235&lt;&gt;""),"１",IF(B235&gt;$B$1,"３","4")))</f>
        <v>4</v>
      </c>
      <c r="B235" s="43">
        <v>42845</v>
      </c>
      <c r="C235" s="44" t="s">
        <v>46</v>
      </c>
      <c r="D235" s="45">
        <v>8</v>
      </c>
      <c r="E235" s="56" t="s">
        <v>45</v>
      </c>
      <c r="F235" s="57" t="s">
        <v>91</v>
      </c>
      <c r="G235" s="54">
        <v>15</v>
      </c>
      <c r="H235" s="49">
        <f>IF(OR(J235="",K235=""),"",(K235-J235)/TIMEVALUE("1:00")*60)</f>
        <v>9.9999999999999645</v>
      </c>
      <c r="I235" s="50">
        <f>IF(H235="","",G235-H235)</f>
        <v>5.0000000000000355</v>
      </c>
      <c r="J235" s="51">
        <v>0.34722222222222227</v>
      </c>
      <c r="K235" s="52">
        <v>0.35416666666666669</v>
      </c>
    </row>
    <row r="236" spans="1:11" s="53" customFormat="1">
      <c r="A236" s="42" t="str">
        <f>IF(AND(B236=$B$1,K236=""),"２",IF(AND(B236=$B$1,K236&lt;&gt;""),"１",IF(B236&gt;$B$1,"３","4")))</f>
        <v>4</v>
      </c>
      <c r="B236" s="43">
        <v>42845</v>
      </c>
      <c r="C236" s="44" t="s">
        <v>47</v>
      </c>
      <c r="D236" s="45">
        <v>8</v>
      </c>
      <c r="E236" s="56" t="s">
        <v>45</v>
      </c>
      <c r="F236" s="57" t="s">
        <v>74</v>
      </c>
      <c r="G236" s="54">
        <v>10</v>
      </c>
      <c r="H236" s="49">
        <f>IF(OR(J236="",K236=""),"",(K236-J236)/TIMEVALUE("1:00")*60)</f>
        <v>9.9999999999999645</v>
      </c>
      <c r="I236" s="50">
        <f>IF(H236="","",G236-H236)</f>
        <v>3.5527136788005009E-14</v>
      </c>
      <c r="J236" s="51">
        <v>0.35416666666666669</v>
      </c>
      <c r="K236" s="52">
        <v>0.3611111111111111</v>
      </c>
    </row>
    <row r="237" spans="1:11" s="53" customFormat="1">
      <c r="A237" s="42" t="str">
        <f>IF(AND(B237=$B$1,K237=""),"２",IF(AND(B237=$B$1,K237&lt;&gt;""),"１",IF(B237&gt;$B$1,"３","4")))</f>
        <v>4</v>
      </c>
      <c r="B237" s="43">
        <v>42845</v>
      </c>
      <c r="C237" s="44"/>
      <c r="D237" s="45">
        <v>9</v>
      </c>
      <c r="E237" s="56" t="s">
        <v>45</v>
      </c>
      <c r="F237" s="57" t="s">
        <v>136</v>
      </c>
      <c r="G237" s="48">
        <v>120</v>
      </c>
      <c r="H237" s="49">
        <f>IF(OR(J237="",K237=""),"",(K237-J237)/TIMEVALUE("1:00")*60)</f>
        <v>59.999999999999943</v>
      </c>
      <c r="I237" s="50">
        <f>IF(H237="","",G237-H237)</f>
        <v>60.000000000000057</v>
      </c>
      <c r="J237" s="51">
        <v>0.3611111111111111</v>
      </c>
      <c r="K237" s="52">
        <v>0.40277777777777773</v>
      </c>
    </row>
    <row r="238" spans="1:11" s="53" customFormat="1">
      <c r="A238" s="42" t="str">
        <f>IF(AND(B238=$B$1,K238=""),"２",IF(AND(B238=$B$1,K238&lt;&gt;""),"１",IF(B238&gt;$B$1,"３","4")))</f>
        <v>4</v>
      </c>
      <c r="B238" s="43">
        <v>42845</v>
      </c>
      <c r="C238" s="44"/>
      <c r="D238" s="45">
        <v>10</v>
      </c>
      <c r="E238" s="46" t="s">
        <v>45</v>
      </c>
      <c r="F238" s="47" t="s">
        <v>143</v>
      </c>
      <c r="G238" s="48">
        <v>60</v>
      </c>
      <c r="H238" s="49">
        <f>IF(OR(J238="",K238=""),"",(K238-J238)/TIMEVALUE("1:00")*60)</f>
        <v>104.99999999999994</v>
      </c>
      <c r="I238" s="50">
        <f>IF(H238="","",G238-H238)</f>
        <v>-44.999999999999943</v>
      </c>
      <c r="J238" s="51">
        <v>0.41666666666666669</v>
      </c>
      <c r="K238" s="52">
        <v>0.48958333333333331</v>
      </c>
    </row>
    <row r="239" spans="1:11" s="53" customFormat="1">
      <c r="A239" s="42" t="str">
        <f>IF(AND(B239=$B$1,K239=""),"２",IF(AND(B239=$B$1,K239&lt;&gt;""),"１",IF(B239&gt;$B$1,"３","4")))</f>
        <v>4</v>
      </c>
      <c r="B239" s="43">
        <v>42845</v>
      </c>
      <c r="C239" s="44" t="s">
        <v>47</v>
      </c>
      <c r="D239" s="45">
        <v>11</v>
      </c>
      <c r="E239" s="56" t="s">
        <v>45</v>
      </c>
      <c r="F239" s="57" t="s">
        <v>55</v>
      </c>
      <c r="G239" s="54">
        <v>10</v>
      </c>
      <c r="H239" s="49">
        <f>IF(OR(J239="",K239=""),"",(K239-J239)/TIMEVALUE("1:00")*60)</f>
        <v>5.0000000000000622</v>
      </c>
      <c r="I239" s="50">
        <f>IF(H239="","",G239-H239)</f>
        <v>4.9999999999999378</v>
      </c>
      <c r="J239" s="51">
        <v>0.48958333333333331</v>
      </c>
      <c r="K239" s="52">
        <v>0.49305555555555558</v>
      </c>
    </row>
    <row r="240" spans="1:11" s="53" customFormat="1">
      <c r="A240" s="42" t="str">
        <f>IF(AND(B240=$B$1,K240=""),"２",IF(AND(B240=$B$1,K240&lt;&gt;""),"１",IF(B240&gt;$B$1,"３","4")))</f>
        <v>4</v>
      </c>
      <c r="B240" s="43">
        <v>42845</v>
      </c>
      <c r="C240" s="44" t="s">
        <v>46</v>
      </c>
      <c r="D240" s="45">
        <v>12</v>
      </c>
      <c r="E240" s="56" t="s">
        <v>45</v>
      </c>
      <c r="F240" s="57" t="s">
        <v>59</v>
      </c>
      <c r="G240" s="54">
        <v>60</v>
      </c>
      <c r="H240" s="49">
        <f>IF(OR(J240="",K240=""),"",(K240-J240)/TIMEVALUE("1:00")*60)</f>
        <v>49.999999999999986</v>
      </c>
      <c r="I240" s="50">
        <f>IF(H240="","",G240-H240)</f>
        <v>10.000000000000014</v>
      </c>
      <c r="J240" s="51">
        <v>0.5</v>
      </c>
      <c r="K240" s="52">
        <v>0.53472222222222221</v>
      </c>
    </row>
    <row r="241" spans="1:11" s="53" customFormat="1">
      <c r="A241" s="42" t="str">
        <f>IF(AND(B241=$B$1,K241=""),"２",IF(AND(B241=$B$1,K241&lt;&gt;""),"１",IF(B241&gt;$B$1,"３","4")))</f>
        <v>4</v>
      </c>
      <c r="B241" s="43">
        <v>42845</v>
      </c>
      <c r="C241" s="44"/>
      <c r="D241" s="45">
        <v>13</v>
      </c>
      <c r="E241" s="46" t="s">
        <v>45</v>
      </c>
      <c r="F241" s="55" t="s">
        <v>140</v>
      </c>
      <c r="G241" s="48">
        <v>120</v>
      </c>
      <c r="H241" s="49">
        <f>IF(OR(J241="",K241=""),"",(K241-J241)/TIMEVALUE("1:00")*60)</f>
        <v>90</v>
      </c>
      <c r="I241" s="50">
        <f>IF(H241="","",G241-H241)</f>
        <v>30</v>
      </c>
      <c r="J241" s="51">
        <v>0.54166666666666663</v>
      </c>
      <c r="K241" s="52">
        <v>0.60416666666666663</v>
      </c>
    </row>
    <row r="242" spans="1:11" s="53" customFormat="1">
      <c r="A242" s="42" t="str">
        <f>IF(AND(B242=$B$1,K242=""),"２",IF(AND(B242=$B$1,K242&lt;&gt;""),"１",IF(B242&gt;$B$1,"３","4")))</f>
        <v>4</v>
      </c>
      <c r="B242" s="43">
        <v>42845</v>
      </c>
      <c r="C242" s="44" t="s">
        <v>47</v>
      </c>
      <c r="D242" s="45">
        <v>14</v>
      </c>
      <c r="E242" s="56" t="s">
        <v>45</v>
      </c>
      <c r="F242" s="57" t="s">
        <v>63</v>
      </c>
      <c r="G242" s="54">
        <v>10</v>
      </c>
      <c r="H242" s="49">
        <f>IF(OR(J242="",K242=""),"",(K242-J242)/TIMEVALUE("1:00")*60)</f>
        <v>4.9999999999999822</v>
      </c>
      <c r="I242" s="50">
        <f>IF(H242="","",G242-H242)</f>
        <v>5.0000000000000178</v>
      </c>
      <c r="J242" s="51">
        <v>0.625</v>
      </c>
      <c r="K242" s="52">
        <v>0.62847222222222221</v>
      </c>
    </row>
    <row r="243" spans="1:11" s="53" customFormat="1">
      <c r="A243" s="42" t="str">
        <f>IF(AND(B243=$B$1,K243=""),"２",IF(AND(B243=$B$1,K243&lt;&gt;""),"１",IF(B243&gt;$B$1,"３","4")))</f>
        <v>4</v>
      </c>
      <c r="B243" s="43">
        <v>42845</v>
      </c>
      <c r="C243" s="44"/>
      <c r="D243" s="45">
        <v>16</v>
      </c>
      <c r="E243" s="46" t="s">
        <v>45</v>
      </c>
      <c r="F243" s="47" t="s">
        <v>141</v>
      </c>
      <c r="G243" s="48">
        <v>20</v>
      </c>
      <c r="H243" s="49">
        <f>IF(OR(J243="",K243=""),"",(K243-J243)/TIMEVALUE("1:00")*60)</f>
        <v>25.000000000000071</v>
      </c>
      <c r="I243" s="50">
        <f>IF(H243="","",G243-H243)</f>
        <v>-5.0000000000000711</v>
      </c>
      <c r="J243" s="51">
        <v>0.68055555555555547</v>
      </c>
      <c r="K243" s="52">
        <v>0.69791666666666663</v>
      </c>
    </row>
    <row r="244" spans="1:11" s="53" customFormat="1">
      <c r="A244" s="42" t="str">
        <f>IF(AND(B244=$B$1,K244=""),"２",IF(AND(B244=$B$1,K244&lt;&gt;""),"１",IF(B244&gt;$B$1,"３","4")))</f>
        <v>4</v>
      </c>
      <c r="B244" s="43">
        <v>42845</v>
      </c>
      <c r="C244" s="44" t="s">
        <v>47</v>
      </c>
      <c r="D244" s="45">
        <v>17</v>
      </c>
      <c r="E244" s="56" t="s">
        <v>45</v>
      </c>
      <c r="F244" s="57" t="s">
        <v>66</v>
      </c>
      <c r="G244" s="54">
        <v>10</v>
      </c>
      <c r="H244" s="49">
        <f>IF(OR(J244="",K244=""),"",(K244-J244)/TIMEVALUE("1:00")*60)</f>
        <v>4.9999999999999822</v>
      </c>
      <c r="I244" s="50">
        <f>IF(H244="","",G244-H244)</f>
        <v>5.0000000000000178</v>
      </c>
      <c r="J244" s="51">
        <v>0.69791666666666663</v>
      </c>
      <c r="K244" s="52">
        <v>0.70138888888888884</v>
      </c>
    </row>
    <row r="245" spans="1:11" s="53" customFormat="1">
      <c r="A245" s="42" t="str">
        <f>IF(AND(B245=$B$1,K245=""),"２",IF(AND(B245=$B$1,K245&lt;&gt;""),"１",IF(B245&gt;$B$1,"３","4")))</f>
        <v>4</v>
      </c>
      <c r="B245" s="43">
        <v>42845</v>
      </c>
      <c r="C245" s="44"/>
      <c r="D245" s="45">
        <v>18</v>
      </c>
      <c r="E245" s="56" t="s">
        <v>45</v>
      </c>
      <c r="F245" s="57" t="s">
        <v>133</v>
      </c>
      <c r="G245" s="48">
        <v>90</v>
      </c>
      <c r="H245" s="49">
        <f>IF(OR(J245="",K245=""),"",(K245-J245)/TIMEVALUE("1:00")*60)</f>
        <v>79.999999999999872</v>
      </c>
      <c r="I245" s="50">
        <f>IF(H245="","",G245-H245)</f>
        <v>10.000000000000128</v>
      </c>
      <c r="J245" s="51">
        <v>0.72569444444444453</v>
      </c>
      <c r="K245" s="52">
        <v>0.78125</v>
      </c>
    </row>
    <row r="246" spans="1:11" s="53" customFormat="1">
      <c r="A246" s="42" t="str">
        <f>IF(AND(B246=$B$1,K246=""),"２",IF(AND(B246=$B$1,K246&lt;&gt;""),"１",IF(B246&gt;$B$1,"３","4")))</f>
        <v>4</v>
      </c>
      <c r="B246" s="43">
        <v>42845</v>
      </c>
      <c r="C246" s="44" t="s">
        <v>47</v>
      </c>
      <c r="D246" s="45">
        <v>19</v>
      </c>
      <c r="E246" s="56" t="s">
        <v>128</v>
      </c>
      <c r="F246" s="57" t="s">
        <v>70</v>
      </c>
      <c r="G246" s="54">
        <v>10</v>
      </c>
      <c r="H246" s="49">
        <f>IF(OR(J246="",K246=""),"",(K246-J246)/TIMEVALUE("1:00")*60)</f>
        <v>4.9999999999999822</v>
      </c>
      <c r="I246" s="50">
        <f>IF(H246="","",G246-H246)</f>
        <v>5.0000000000000178</v>
      </c>
      <c r="J246" s="51">
        <v>0.78125</v>
      </c>
      <c r="K246" s="52">
        <v>0.78472222222222221</v>
      </c>
    </row>
    <row r="247" spans="1:11" s="53" customFormat="1">
      <c r="A247" s="42" t="str">
        <f>IF(AND(B247=$B$1,K247=""),"２",IF(AND(B247=$B$1,K247&lt;&gt;""),"１",IF(B247&gt;$B$1,"３","4")))</f>
        <v>4</v>
      </c>
      <c r="B247" s="43">
        <v>42845</v>
      </c>
      <c r="C247" s="44" t="s">
        <v>46</v>
      </c>
      <c r="D247" s="45">
        <v>19</v>
      </c>
      <c r="E247" s="56" t="s">
        <v>45</v>
      </c>
      <c r="F247" s="57" t="s">
        <v>72</v>
      </c>
      <c r="G247" s="54">
        <v>60</v>
      </c>
      <c r="H247" s="49">
        <f>IF(OR(J247="",K247=""),"",(K247-J247)/TIMEVALUE("1:00")*60)</f>
        <v>40.000000000000014</v>
      </c>
      <c r="I247" s="50">
        <f>IF(H247="","",G247-H247)</f>
        <v>19.999999999999986</v>
      </c>
      <c r="J247" s="51">
        <v>0.83333333333333337</v>
      </c>
      <c r="K247" s="52">
        <v>0.86111111111111116</v>
      </c>
    </row>
    <row r="248" spans="1:11" s="53" customFormat="1">
      <c r="A248" s="42" t="str">
        <f>IF(AND(B248=$B$1,K248=""),"２",IF(AND(B248=$B$1,K248&lt;&gt;""),"１",IF(B248&gt;$B$1,"３","4")))</f>
        <v>4</v>
      </c>
      <c r="B248" s="43">
        <v>42845</v>
      </c>
      <c r="C248" s="44" t="s">
        <v>47</v>
      </c>
      <c r="D248" s="45">
        <v>21</v>
      </c>
      <c r="E248" s="46" t="s">
        <v>45</v>
      </c>
      <c r="F248" s="47" t="s">
        <v>73</v>
      </c>
      <c r="G248" s="54">
        <v>90</v>
      </c>
      <c r="H248" s="49">
        <f>IF(OR(J248="",K248=""),"",(K248-J248)/TIMEVALUE("1:00")*60)</f>
        <v>149.99999999999994</v>
      </c>
      <c r="I248" s="50">
        <f>IF(H248="","",G248-H248)</f>
        <v>-59.999999999999943</v>
      </c>
      <c r="J248" s="51">
        <v>0.91666666666666663</v>
      </c>
      <c r="K248" s="52">
        <v>1.0208333333333333</v>
      </c>
    </row>
    <row r="249" spans="1:11" s="53" customFormat="1">
      <c r="A249" s="42" t="str">
        <f>IF(AND(B249=$B$1,K249=""),"２",IF(AND(B249=$B$1,K249&lt;&gt;""),"１",IF(B249&gt;$B$1,"３","4")))</f>
        <v>4</v>
      </c>
      <c r="B249" s="43">
        <v>42846</v>
      </c>
      <c r="C249" s="44" t="s">
        <v>46</v>
      </c>
      <c r="D249" s="45">
        <v>6</v>
      </c>
      <c r="E249" s="56" t="s">
        <v>45</v>
      </c>
      <c r="F249" s="57" t="s">
        <v>50</v>
      </c>
      <c r="G249" s="54">
        <v>60</v>
      </c>
      <c r="H249" s="49">
        <f>IF(OR(J249="",K249=""),"",(K249-J249)/TIMEVALUE("1:00")*60)</f>
        <v>59.999999999999943</v>
      </c>
      <c r="I249" s="50">
        <f>IF(H249="","",G249-H249)</f>
        <v>5.6843418860808015E-14</v>
      </c>
      <c r="J249" s="51">
        <v>0.2986111111111111</v>
      </c>
      <c r="K249" s="52">
        <v>0.34027777777777773</v>
      </c>
    </row>
    <row r="250" spans="1:11" s="53" customFormat="1">
      <c r="A250" s="42" t="str">
        <f>IF(AND(B250=$B$1,K250=""),"２",IF(AND(B250=$B$1,K250&lt;&gt;""),"１",IF(B250&gt;$B$1,"３","4")))</f>
        <v>4</v>
      </c>
      <c r="B250" s="43">
        <v>42846</v>
      </c>
      <c r="C250" s="44" t="s">
        <v>47</v>
      </c>
      <c r="D250" s="45">
        <v>8</v>
      </c>
      <c r="E250" s="46" t="s">
        <v>45</v>
      </c>
      <c r="F250" s="47" t="s">
        <v>74</v>
      </c>
      <c r="G250" s="54">
        <v>10</v>
      </c>
      <c r="H250" s="49">
        <f>IF(OR(J250="",K250=""),"",(K250-J250)/TIMEVALUE("1:00")*60)</f>
        <v>12.000000000000117</v>
      </c>
      <c r="I250" s="50">
        <f>IF(H250="","",G250-H250)</f>
        <v>-2.0000000000001172</v>
      </c>
      <c r="J250" s="51">
        <v>0.34027777777777773</v>
      </c>
      <c r="K250" s="52">
        <v>0.34861111111111115</v>
      </c>
    </row>
    <row r="251" spans="1:11" s="53" customFormat="1">
      <c r="A251" s="42" t="str">
        <f>IF(AND(B251=$B$1,K251=""),"２",IF(AND(B251=$B$1,K251&lt;&gt;""),"１",IF(B251&gt;$B$1,"３","4")))</f>
        <v>4</v>
      </c>
      <c r="B251" s="43">
        <v>42846</v>
      </c>
      <c r="C251" s="44" t="s">
        <v>46</v>
      </c>
      <c r="D251" s="45">
        <v>8</v>
      </c>
      <c r="E251" s="56" t="s">
        <v>45</v>
      </c>
      <c r="F251" s="57" t="s">
        <v>91</v>
      </c>
      <c r="G251" s="54">
        <v>15</v>
      </c>
      <c r="H251" s="49">
        <f>IF(OR(J251="",K251=""),"",(K251-J251)/TIMEVALUE("1:00")*60)</f>
        <v>12.999999999999954</v>
      </c>
      <c r="I251" s="50">
        <f>IF(H251="","",G251-H251)</f>
        <v>2.0000000000000462</v>
      </c>
      <c r="J251" s="51">
        <v>0.34861111111111115</v>
      </c>
      <c r="K251" s="52">
        <v>0.3576388888888889</v>
      </c>
    </row>
    <row r="252" spans="1:11" s="53" customFormat="1">
      <c r="A252" s="42" t="str">
        <f>IF(AND(B252=$B$1,K252=""),"２",IF(AND(B252=$B$1,K252&lt;&gt;""),"１",IF(B252&gt;$B$1,"３","4")))</f>
        <v>4</v>
      </c>
      <c r="B252" s="43">
        <v>42846</v>
      </c>
      <c r="C252" s="44" t="s">
        <v>47</v>
      </c>
      <c r="D252" s="45">
        <v>10</v>
      </c>
      <c r="E252" s="54" t="s">
        <v>45</v>
      </c>
      <c r="F252" s="55" t="s">
        <v>76</v>
      </c>
      <c r="G252" s="54">
        <v>20</v>
      </c>
      <c r="H252" s="49">
        <f>IF(OR(J252="",K252=""),"",(K252-J252)/TIMEVALUE("1:00")*60)</f>
        <v>4.9999999999999822</v>
      </c>
      <c r="I252" s="50">
        <f>IF(H252="","",G252-H252)</f>
        <v>15.000000000000018</v>
      </c>
      <c r="J252" s="51">
        <v>0.41666666666666669</v>
      </c>
      <c r="K252" s="52">
        <v>0.4201388888888889</v>
      </c>
    </row>
    <row r="253" spans="1:11" s="53" customFormat="1">
      <c r="A253" s="42" t="str">
        <f>IF(AND(B253=$B$1,K253=""),"２",IF(AND(B253=$B$1,K253&lt;&gt;""),"１",IF(B253&gt;$B$1,"３","4")))</f>
        <v>4</v>
      </c>
      <c r="B253" s="43">
        <v>42846</v>
      </c>
      <c r="C253" s="44" t="s">
        <v>47</v>
      </c>
      <c r="D253" s="45">
        <v>11</v>
      </c>
      <c r="E253" s="54" t="s">
        <v>45</v>
      </c>
      <c r="F253" s="55" t="s">
        <v>55</v>
      </c>
      <c r="G253" s="54">
        <v>10</v>
      </c>
      <c r="H253" s="49">
        <f>IF(OR(J253="",K253=""),"",(K253-J253)/TIMEVALUE("1:00")*60)</f>
        <v>15.000000000000027</v>
      </c>
      <c r="I253" s="50">
        <f>IF(H253="","",G253-H253)</f>
        <v>-5.0000000000000266</v>
      </c>
      <c r="J253" s="51">
        <v>0.4201388888888889</v>
      </c>
      <c r="K253" s="52">
        <v>0.43055555555555558</v>
      </c>
    </row>
    <row r="254" spans="1:11" s="53" customFormat="1">
      <c r="A254" s="42" t="str">
        <f>IF(AND(B254=$B$1,K254=""),"２",IF(AND(B254=$B$1,K254&lt;&gt;""),"１",IF(B254&gt;$B$1,"３","4")))</f>
        <v>4</v>
      </c>
      <c r="B254" s="43">
        <v>42846</v>
      </c>
      <c r="C254" s="44"/>
      <c r="D254" s="45">
        <v>11</v>
      </c>
      <c r="E254" s="56" t="s">
        <v>45</v>
      </c>
      <c r="F254" s="57" t="s">
        <v>75</v>
      </c>
      <c r="G254" s="48">
        <v>60</v>
      </c>
      <c r="H254" s="49">
        <f>IF(OR(J254="",K254=""),"",(K254-J254)/TIMEVALUE("1:00")*60)</f>
        <v>45</v>
      </c>
      <c r="I254" s="50">
        <f>IF(H254="","",G254-H254)</f>
        <v>15</v>
      </c>
      <c r="J254" s="51">
        <v>0.45833333333333331</v>
      </c>
      <c r="K254" s="52">
        <v>0.48958333333333331</v>
      </c>
    </row>
    <row r="255" spans="1:11" s="53" customFormat="1">
      <c r="A255" s="42" t="str">
        <f>IF(AND(B255=$B$1,K255=""),"２",IF(AND(B255=$B$1,K255&lt;&gt;""),"１",IF(B255&gt;$B$1,"３","4")))</f>
        <v>4</v>
      </c>
      <c r="B255" s="43">
        <v>42846</v>
      </c>
      <c r="C255" s="44"/>
      <c r="D255" s="45">
        <v>12</v>
      </c>
      <c r="E255" s="56" t="s">
        <v>45</v>
      </c>
      <c r="F255" s="57" t="s">
        <v>125</v>
      </c>
      <c r="G255" s="48">
        <v>75</v>
      </c>
      <c r="H255" s="49">
        <f>IF(OR(J255="",K255=""),"",(K255-J255)/TIMEVALUE("1:00")*60)</f>
        <v>65.000000000000014</v>
      </c>
      <c r="I255" s="50">
        <f>IF(H255="","",G255-H255)</f>
        <v>9.9999999999999858</v>
      </c>
      <c r="J255" s="51">
        <v>0.48958333333333331</v>
      </c>
      <c r="K255" s="52">
        <v>0.53472222222222221</v>
      </c>
    </row>
    <row r="256" spans="1:11" s="53" customFormat="1">
      <c r="A256" s="42" t="str">
        <f>IF(AND(B256=$B$1,K256=""),"２",IF(AND(B256=$B$1,K256&lt;&gt;""),"１",IF(B256&gt;$B$1,"３","4")))</f>
        <v>4</v>
      </c>
      <c r="B256" s="43">
        <v>42846</v>
      </c>
      <c r="C256" s="44"/>
      <c r="D256" s="45">
        <v>13</v>
      </c>
      <c r="E256" s="56" t="s">
        <v>45</v>
      </c>
      <c r="F256" s="57" t="s">
        <v>79</v>
      </c>
      <c r="G256" s="48">
        <v>60</v>
      </c>
      <c r="H256" s="49">
        <f>IF(OR(J256="",K256=""),"",(K256-J256)/TIMEVALUE("1:00")*60)</f>
        <v>54.999999999999964</v>
      </c>
      <c r="I256" s="50">
        <f>IF(H256="","",G256-H256)</f>
        <v>5.0000000000000355</v>
      </c>
      <c r="J256" s="51">
        <v>0.53472222222222221</v>
      </c>
      <c r="K256" s="52">
        <v>0.57291666666666663</v>
      </c>
    </row>
    <row r="257" spans="1:11" s="53" customFormat="1">
      <c r="A257" s="42" t="str">
        <f>IF(AND(B257=$B$1,K257=""),"２",IF(AND(B257=$B$1,K257&lt;&gt;""),"１",IF(B257&gt;$B$1,"３","4")))</f>
        <v>4</v>
      </c>
      <c r="B257" s="43">
        <v>42846</v>
      </c>
      <c r="C257" s="44" t="s">
        <v>46</v>
      </c>
      <c r="D257" s="45">
        <v>12</v>
      </c>
      <c r="E257" s="56" t="s">
        <v>45</v>
      </c>
      <c r="F257" s="57" t="s">
        <v>59</v>
      </c>
      <c r="G257" s="54">
        <v>60</v>
      </c>
      <c r="H257" s="49">
        <f>IF(OR(J257="",K257=""),"",(K257-J257)/TIMEVALUE("1:00")*60)</f>
        <v>35.000000000000036</v>
      </c>
      <c r="I257" s="50">
        <f>IF(H257="","",G257-H257)</f>
        <v>24.999999999999964</v>
      </c>
      <c r="J257" s="51">
        <v>0.57291666666666663</v>
      </c>
      <c r="K257" s="52">
        <v>0.59722222222222221</v>
      </c>
    </row>
    <row r="258" spans="1:11" s="53" customFormat="1">
      <c r="A258" s="42" t="str">
        <f>IF(AND(B258=$B$1,K258=""),"２",IF(AND(B258=$B$1,K258&lt;&gt;""),"１",IF(B258&gt;$B$1,"３","4")))</f>
        <v>4</v>
      </c>
      <c r="B258" s="43">
        <v>42846</v>
      </c>
      <c r="C258" s="44" t="s">
        <v>47</v>
      </c>
      <c r="D258" s="45">
        <v>14</v>
      </c>
      <c r="E258" s="56" t="s">
        <v>45</v>
      </c>
      <c r="F258" s="57" t="s">
        <v>63</v>
      </c>
      <c r="G258" s="54">
        <v>10</v>
      </c>
      <c r="H258" s="49">
        <f>IF(OR(J258="",K258=""),"",(K258-J258)/TIMEVALUE("1:00")*60)</f>
        <v>4.9999999999999822</v>
      </c>
      <c r="I258" s="50">
        <f>IF(H258="","",G258-H258)</f>
        <v>5.0000000000000178</v>
      </c>
      <c r="J258" s="51">
        <v>0.59722222222222221</v>
      </c>
      <c r="K258" s="52">
        <v>0.60069444444444442</v>
      </c>
    </row>
    <row r="259" spans="1:11" s="53" customFormat="1">
      <c r="A259" s="42" t="str">
        <f>IF(AND(B259=$B$1,K259=""),"２",IF(AND(B259=$B$1,K259&lt;&gt;""),"１",IF(B259&gt;$B$1,"３","4")))</f>
        <v>4</v>
      </c>
      <c r="B259" s="43">
        <v>42846</v>
      </c>
      <c r="C259" s="44" t="s">
        <v>47</v>
      </c>
      <c r="D259" s="45">
        <v>14</v>
      </c>
      <c r="E259" s="46" t="s">
        <v>45</v>
      </c>
      <c r="F259" s="47" t="s">
        <v>80</v>
      </c>
      <c r="G259" s="54">
        <v>20</v>
      </c>
      <c r="H259" s="49">
        <f>IF(OR(J259="",K259=""),"",(K259-J259)/TIMEVALUE("1:00")*60)</f>
        <v>20.000000000000089</v>
      </c>
      <c r="I259" s="50">
        <f>IF(H259="","",G259-H259)</f>
        <v>-8.8817841970012523E-14</v>
      </c>
      <c r="J259" s="51">
        <v>0.60069444444444442</v>
      </c>
      <c r="K259" s="52">
        <v>0.61458333333333337</v>
      </c>
    </row>
    <row r="260" spans="1:11" s="53" customFormat="1">
      <c r="A260" s="42" t="str">
        <f>IF(AND(B260=$B$1,K260=""),"２",IF(AND(B260=$B$1,K260&lt;&gt;""),"１",IF(B260&gt;$B$1,"３","4")))</f>
        <v>4</v>
      </c>
      <c r="B260" s="43">
        <v>42846</v>
      </c>
      <c r="C260" s="44" t="s">
        <v>47</v>
      </c>
      <c r="D260" s="45">
        <v>17</v>
      </c>
      <c r="E260" s="54" t="s">
        <v>45</v>
      </c>
      <c r="F260" s="55" t="s">
        <v>83</v>
      </c>
      <c r="G260" s="54">
        <v>20</v>
      </c>
      <c r="H260" s="49">
        <f>IF(OR(J260="",K260=""),"",(K260-J260)/TIMEVALUE("1:00")*60)</f>
        <v>9.9999999999999645</v>
      </c>
      <c r="I260" s="50">
        <f>IF(H260="","",G260-H260)</f>
        <v>10.000000000000036</v>
      </c>
      <c r="J260" s="51">
        <v>0.70833333333333337</v>
      </c>
      <c r="K260" s="52">
        <v>0.71527777777777779</v>
      </c>
    </row>
    <row r="261" spans="1:11" s="53" customFormat="1">
      <c r="A261" s="42" t="str">
        <f>IF(AND(B261=$B$1,K261=""),"２",IF(AND(B261=$B$1,K261&lt;&gt;""),"１",IF(B261&gt;$B$1,"３","4")))</f>
        <v>4</v>
      </c>
      <c r="B261" s="43">
        <v>42846</v>
      </c>
      <c r="C261" s="44" t="s">
        <v>47</v>
      </c>
      <c r="D261" s="45">
        <v>17</v>
      </c>
      <c r="E261" s="54" t="s">
        <v>45</v>
      </c>
      <c r="F261" s="55" t="s">
        <v>66</v>
      </c>
      <c r="G261" s="54">
        <v>10</v>
      </c>
      <c r="H261" s="49">
        <f>IF(OR(J261="",K261=""),"",(K261-J261)/TIMEVALUE("1:00")*60)</f>
        <v>9.9999999999999645</v>
      </c>
      <c r="I261" s="50">
        <f>IF(H261="","",G261-H261)</f>
        <v>3.5527136788005009E-14</v>
      </c>
      <c r="J261" s="51">
        <v>0.71527777777777779</v>
      </c>
      <c r="K261" s="52">
        <v>0.72222222222222221</v>
      </c>
    </row>
    <row r="262" spans="1:11" s="53" customFormat="1">
      <c r="A262" s="42" t="str">
        <f>IF(AND(B262=$B$1,K262=""),"２",IF(AND(B262=$B$1,K262&lt;&gt;""),"１",IF(B262&gt;$B$1,"３","4")))</f>
        <v>4</v>
      </c>
      <c r="B262" s="43">
        <v>42846</v>
      </c>
      <c r="C262" s="44" t="s">
        <v>47</v>
      </c>
      <c r="D262" s="45">
        <v>19</v>
      </c>
      <c r="E262" s="54" t="s">
        <v>45</v>
      </c>
      <c r="F262" s="55" t="s">
        <v>70</v>
      </c>
      <c r="G262" s="54">
        <v>10</v>
      </c>
      <c r="H262" s="49">
        <f>IF(OR(J262="",K262=""),"",(K262-J262)/TIMEVALUE("1:00")*60)</f>
        <v>9.9999999999999645</v>
      </c>
      <c r="I262" s="50">
        <f>IF(H262="","",G262-H262)</f>
        <v>3.5527136788005009E-14</v>
      </c>
      <c r="J262" s="51">
        <v>0.83333333333333337</v>
      </c>
      <c r="K262" s="52">
        <v>0.84027777777777779</v>
      </c>
    </row>
    <row r="263" spans="1:11" s="53" customFormat="1">
      <c r="A263" s="42" t="str">
        <f>IF(AND(B263=$B$1,K263=""),"２",IF(AND(B263=$B$1,K263&lt;&gt;""),"１",IF(B263&gt;$B$1,"３","4")))</f>
        <v>4</v>
      </c>
      <c r="B263" s="43">
        <v>42846</v>
      </c>
      <c r="C263" s="44" t="s">
        <v>46</v>
      </c>
      <c r="D263" s="45">
        <v>19</v>
      </c>
      <c r="E263" s="46" t="s">
        <v>45</v>
      </c>
      <c r="F263" s="47" t="s">
        <v>72</v>
      </c>
      <c r="G263" s="54">
        <v>60</v>
      </c>
      <c r="H263" s="49">
        <f>IF(OR(J263="",K263=""),"",(K263-J263)/TIMEVALUE("1:00")*60)</f>
        <v>69.999999999999915</v>
      </c>
      <c r="I263" s="50">
        <f>IF(H263="","",G263-H263)</f>
        <v>-9.9999999999999147</v>
      </c>
      <c r="J263" s="51">
        <v>0.84027777777777779</v>
      </c>
      <c r="K263" s="52">
        <v>0.88888888888888884</v>
      </c>
    </row>
    <row r="264" spans="1:11" s="53" customFormat="1">
      <c r="A264" s="42" t="str">
        <f>IF(AND(B264=$B$1,K264=""),"２",IF(AND(B264=$B$1,K264&lt;&gt;""),"１",IF(B264&gt;$B$1,"３","4")))</f>
        <v>4</v>
      </c>
      <c r="B264" s="43">
        <v>42846</v>
      </c>
      <c r="C264" s="44" t="s">
        <v>47</v>
      </c>
      <c r="D264" s="45">
        <v>21</v>
      </c>
      <c r="E264" s="46" t="s">
        <v>45</v>
      </c>
      <c r="F264" s="47" t="s">
        <v>73</v>
      </c>
      <c r="G264" s="54">
        <v>90</v>
      </c>
      <c r="H264" s="49">
        <f>IF(OR(J264="",K264=""),"",(K264-J264)/TIMEVALUE("1:00")*60)</f>
        <v>239.99999999999994</v>
      </c>
      <c r="I264" s="50">
        <f>IF(H264="","",G264-H264)</f>
        <v>-149.99999999999994</v>
      </c>
      <c r="J264" s="51">
        <v>0.91666666666666663</v>
      </c>
      <c r="K264" s="52">
        <v>1.0833333333333333</v>
      </c>
    </row>
    <row r="265" spans="1:11" s="53" customFormat="1">
      <c r="A265" s="42" t="str">
        <f>IF(AND(B265=$B$1,K265=""),"２",IF(AND(B265=$B$1,K265&lt;&gt;""),"１",IF(B265&gt;$B$1,"３","4")))</f>
        <v>4</v>
      </c>
      <c r="B265" s="43">
        <v>42849</v>
      </c>
      <c r="C265" s="44" t="s">
        <v>46</v>
      </c>
      <c r="D265" s="45">
        <v>6</v>
      </c>
      <c r="E265" s="46" t="s">
        <v>45</v>
      </c>
      <c r="F265" s="47" t="s">
        <v>50</v>
      </c>
      <c r="G265" s="54">
        <v>60</v>
      </c>
      <c r="H265" s="49">
        <f>IF(OR(J265="",K265=""),"",(K265-J265)/TIMEVALUE("1:00")*60)</f>
        <v>79.999999999999957</v>
      </c>
      <c r="I265" s="50">
        <f>IF(H265="","",G265-H265)</f>
        <v>-19.999999999999957</v>
      </c>
      <c r="J265" s="51">
        <v>0.30902777777777779</v>
      </c>
      <c r="K265" s="52">
        <v>0.36458333333333331</v>
      </c>
    </row>
    <row r="266" spans="1:11" s="53" customFormat="1">
      <c r="A266" s="42" t="str">
        <f>IF(AND(B266=$B$1,K266=""),"２",IF(AND(B266=$B$1,K266&lt;&gt;""),"１",IF(B266&gt;$B$1,"３","4")))</f>
        <v>4</v>
      </c>
      <c r="B266" s="43">
        <v>42849</v>
      </c>
      <c r="C266" s="44" t="s">
        <v>46</v>
      </c>
      <c r="D266" s="45">
        <v>8</v>
      </c>
      <c r="E266" s="56" t="s">
        <v>45</v>
      </c>
      <c r="F266" s="57" t="s">
        <v>91</v>
      </c>
      <c r="G266" s="54">
        <v>15</v>
      </c>
      <c r="H266" s="49">
        <f>IF(OR(J266="",K266=""),"",(K266-J266)/TIMEVALUE("1:00")*60)</f>
        <v>9.9999999999999645</v>
      </c>
      <c r="I266" s="50">
        <f>IF(H266="","",G266-H266)</f>
        <v>5.0000000000000355</v>
      </c>
      <c r="J266" s="51">
        <v>0.36458333333333331</v>
      </c>
      <c r="K266" s="52">
        <v>0.37152777777777773</v>
      </c>
    </row>
    <row r="267" spans="1:11" s="53" customFormat="1">
      <c r="A267" s="42" t="str">
        <f>IF(AND(B267=$B$1,K267=""),"２",IF(AND(B267=$B$1,K267&lt;&gt;""),"１",IF(B267&gt;$B$1,"３","4")))</f>
        <v>4</v>
      </c>
      <c r="B267" s="43">
        <v>42849</v>
      </c>
      <c r="C267" s="44" t="s">
        <v>47</v>
      </c>
      <c r="D267" s="45">
        <v>8</v>
      </c>
      <c r="E267" s="46" t="s">
        <v>45</v>
      </c>
      <c r="F267" s="47" t="s">
        <v>74</v>
      </c>
      <c r="G267" s="54">
        <v>10</v>
      </c>
      <c r="H267" s="49">
        <f>IF(OR(J267="",K267=""),"",(K267-J267)/TIMEVALUE("1:00")*60)</f>
        <v>20.000000000000089</v>
      </c>
      <c r="I267" s="50">
        <f>IF(H267="","",G267-H267)</f>
        <v>-10.000000000000089</v>
      </c>
      <c r="J267" s="51">
        <v>0.37152777777777773</v>
      </c>
      <c r="K267" s="52">
        <v>0.38541666666666669</v>
      </c>
    </row>
    <row r="268" spans="1:11" s="53" customFormat="1">
      <c r="A268" s="42" t="str">
        <f>IF(AND(B268=$B$1,K268=""),"２",IF(AND(B268=$B$1,K268&lt;&gt;""),"１",IF(B268&gt;$B$1,"３","4")))</f>
        <v>4</v>
      </c>
      <c r="B268" s="43">
        <v>42849</v>
      </c>
      <c r="C268" s="44" t="s">
        <v>47</v>
      </c>
      <c r="D268" s="45">
        <v>10</v>
      </c>
      <c r="E268" s="54" t="s">
        <v>45</v>
      </c>
      <c r="F268" s="55" t="s">
        <v>76</v>
      </c>
      <c r="G268" s="54">
        <v>20</v>
      </c>
      <c r="H268" s="49">
        <f>IF(OR(J268="",K268=""),"",(K268-J268)/TIMEVALUE("1:00")*60)</f>
        <v>9.9999999999999645</v>
      </c>
      <c r="I268" s="50">
        <f>IF(H268="","",G268-H268)</f>
        <v>10.000000000000036</v>
      </c>
      <c r="J268" s="51">
        <v>0.41666666666666669</v>
      </c>
      <c r="K268" s="52">
        <v>0.4236111111111111</v>
      </c>
    </row>
    <row r="269" spans="1:11" s="53" customFormat="1">
      <c r="A269" s="42" t="str">
        <f>IF(AND(B269=$B$1,K269=""),"２",IF(AND(B269=$B$1,K269&lt;&gt;""),"１",IF(B269&gt;$B$1,"３","4")))</f>
        <v>4</v>
      </c>
      <c r="B269" s="43">
        <v>42849</v>
      </c>
      <c r="C269" s="44"/>
      <c r="D269" s="45">
        <v>10</v>
      </c>
      <c r="E269" s="56" t="s">
        <v>45</v>
      </c>
      <c r="F269" s="57" t="s">
        <v>144</v>
      </c>
      <c r="G269" s="48">
        <v>60</v>
      </c>
      <c r="H269" s="49">
        <f>IF(OR(J269="",K269=""),"",(K269-J269)/TIMEVALUE("1:00")*60)</f>
        <v>45</v>
      </c>
      <c r="I269" s="50">
        <f>IF(H269="","",G269-H269)</f>
        <v>15</v>
      </c>
      <c r="J269" s="51">
        <v>0.4236111111111111</v>
      </c>
      <c r="K269" s="52">
        <v>0.4548611111111111</v>
      </c>
    </row>
    <row r="270" spans="1:11" s="53" customFormat="1">
      <c r="A270" s="42" t="str">
        <f>IF(AND(B270=$B$1,K270=""),"２",IF(AND(B270=$B$1,K270&lt;&gt;""),"１",IF(B270&gt;$B$1,"３","4")))</f>
        <v>4</v>
      </c>
      <c r="B270" s="43">
        <v>42849</v>
      </c>
      <c r="C270" s="44" t="s">
        <v>47</v>
      </c>
      <c r="D270" s="45">
        <v>11</v>
      </c>
      <c r="E270" s="56" t="s">
        <v>45</v>
      </c>
      <c r="F270" s="57" t="s">
        <v>55</v>
      </c>
      <c r="G270" s="54">
        <v>10</v>
      </c>
      <c r="H270" s="49">
        <f>IF(OR(J270="",K270=""),"",(K270-J270)/TIMEVALUE("1:00")*60)</f>
        <v>4.9999999999999822</v>
      </c>
      <c r="I270" s="50">
        <f>IF(H270="","",G270-H270)</f>
        <v>5.0000000000000178</v>
      </c>
      <c r="J270" s="51">
        <v>0.4548611111111111</v>
      </c>
      <c r="K270" s="52">
        <v>0.45833333333333331</v>
      </c>
    </row>
    <row r="271" spans="1:11" s="53" customFormat="1">
      <c r="A271" s="42" t="str">
        <f>IF(AND(B271=$B$1,K271=""),"２",IF(AND(B271=$B$1,K271&lt;&gt;""),"１",IF(B271&gt;$B$1,"３","4")))</f>
        <v>4</v>
      </c>
      <c r="B271" s="43">
        <v>42849</v>
      </c>
      <c r="C271" s="44"/>
      <c r="D271" s="45">
        <v>11</v>
      </c>
      <c r="E271" s="56" t="s">
        <v>45</v>
      </c>
      <c r="F271" s="57" t="s">
        <v>145</v>
      </c>
      <c r="G271" s="48">
        <v>60</v>
      </c>
      <c r="H271" s="49">
        <f>IF(OR(J271="",K271=""),"",(K271-J271)/TIMEVALUE("1:00")*60)</f>
        <v>40.000000000000014</v>
      </c>
      <c r="I271" s="50">
        <f>IF(H271="","",G271-H271)</f>
        <v>19.999999999999986</v>
      </c>
      <c r="J271" s="51">
        <v>0.45833333333333331</v>
      </c>
      <c r="K271" s="52">
        <v>0.4861111111111111</v>
      </c>
    </row>
    <row r="272" spans="1:11" s="53" customFormat="1">
      <c r="A272" s="42" t="str">
        <f>IF(AND(B272=$B$1,K272=""),"２",IF(AND(B272=$B$1,K272&lt;&gt;""),"１",IF(B272&gt;$B$1,"３","4")))</f>
        <v>4</v>
      </c>
      <c r="B272" s="43">
        <v>42849</v>
      </c>
      <c r="C272" s="44"/>
      <c r="D272" s="45">
        <v>12</v>
      </c>
      <c r="E272" s="46" t="s">
        <v>45</v>
      </c>
      <c r="F272" s="47" t="s">
        <v>146</v>
      </c>
      <c r="G272" s="48">
        <v>30</v>
      </c>
      <c r="H272" s="49">
        <f>IF(OR(J272="",K272=""),"",(K272-J272)/TIMEVALUE("1:00")*60)</f>
        <v>50.000000000000064</v>
      </c>
      <c r="I272" s="50">
        <f>IF(H272="","",G272-H272)</f>
        <v>-20.000000000000064</v>
      </c>
      <c r="J272" s="51">
        <v>0.4861111111111111</v>
      </c>
      <c r="K272" s="52">
        <v>0.52083333333333337</v>
      </c>
    </row>
    <row r="273" spans="1:11" s="53" customFormat="1">
      <c r="A273" s="42" t="str">
        <f>IF(AND(B273=$B$1,K273=""),"２",IF(AND(B273=$B$1,K273&lt;&gt;""),"１",IF(B273&gt;$B$1,"３","4")))</f>
        <v>4</v>
      </c>
      <c r="B273" s="43">
        <v>42849</v>
      </c>
      <c r="C273" s="44"/>
      <c r="D273" s="45">
        <v>12</v>
      </c>
      <c r="E273" s="56" t="s">
        <v>45</v>
      </c>
      <c r="F273" s="57" t="s">
        <v>147</v>
      </c>
      <c r="G273" s="48">
        <v>75</v>
      </c>
      <c r="H273" s="49">
        <f>IF(OR(J273="",K273=""),"",(K273-J273)/TIMEVALUE("1:00")*60)</f>
        <v>59.999999999999943</v>
      </c>
      <c r="I273" s="50">
        <f>IF(H273="","",G273-H273)</f>
        <v>15.000000000000057</v>
      </c>
      <c r="J273" s="51">
        <v>0.52083333333333337</v>
      </c>
      <c r="K273" s="52">
        <v>0.5625</v>
      </c>
    </row>
    <row r="274" spans="1:11" s="53" customFormat="1">
      <c r="A274" s="42" t="str">
        <f>IF(AND(B274=$B$1,K274=""),"２",IF(AND(B274=$B$1,K274&lt;&gt;""),"１",IF(B274&gt;$B$1,"３","4")))</f>
        <v>4</v>
      </c>
      <c r="B274" s="43">
        <v>42849</v>
      </c>
      <c r="C274" s="44"/>
      <c r="D274" s="45">
        <v>13</v>
      </c>
      <c r="E274" s="56" t="s">
        <v>45</v>
      </c>
      <c r="F274" s="57" t="s">
        <v>79</v>
      </c>
      <c r="G274" s="48">
        <v>45</v>
      </c>
      <c r="H274" s="49">
        <f>IF(OR(J274="",K274=""),"",(K274-J274)/TIMEVALUE("1:00")*60)</f>
        <v>45</v>
      </c>
      <c r="I274" s="50">
        <f>IF(H274="","",G274-H274)</f>
        <v>0</v>
      </c>
      <c r="J274" s="51">
        <v>0.5625</v>
      </c>
      <c r="K274" s="52">
        <v>0.59375</v>
      </c>
    </row>
    <row r="275" spans="1:11" s="53" customFormat="1">
      <c r="A275" s="42" t="str">
        <f>IF(AND(B275=$B$1,K275=""),"２",IF(AND(B275=$B$1,K275&lt;&gt;""),"１",IF(B275&gt;$B$1,"３","4")))</f>
        <v>4</v>
      </c>
      <c r="B275" s="43">
        <v>42849</v>
      </c>
      <c r="C275" s="44" t="s">
        <v>46</v>
      </c>
      <c r="D275" s="45">
        <v>12</v>
      </c>
      <c r="E275" s="56" t="s">
        <v>45</v>
      </c>
      <c r="F275" s="57" t="s">
        <v>59</v>
      </c>
      <c r="G275" s="54">
        <v>60</v>
      </c>
      <c r="H275" s="49">
        <f>IF(OR(J275="",K275=""),"",(K275-J275)/TIMEVALUE("1:00")*60)</f>
        <v>20.000000000000089</v>
      </c>
      <c r="I275" s="50">
        <f>IF(H275="","",G275-H275)</f>
        <v>39.999999999999915</v>
      </c>
      <c r="J275" s="51">
        <v>0.59375</v>
      </c>
      <c r="K275" s="52">
        <v>0.60763888888888895</v>
      </c>
    </row>
    <row r="276" spans="1:11" s="53" customFormat="1">
      <c r="A276" s="42" t="str">
        <f>IF(AND(B276=$B$1,K276=""),"２",IF(AND(B276=$B$1,K276&lt;&gt;""),"１",IF(B276&gt;$B$1,"３","4")))</f>
        <v>4</v>
      </c>
      <c r="B276" s="43">
        <v>42849</v>
      </c>
      <c r="C276" s="44" t="s">
        <v>47</v>
      </c>
      <c r="D276" s="45">
        <v>14</v>
      </c>
      <c r="E276" s="56" t="s">
        <v>45</v>
      </c>
      <c r="F276" s="57" t="s">
        <v>80</v>
      </c>
      <c r="G276" s="54">
        <v>20</v>
      </c>
      <c r="H276" s="49">
        <f>IF(OR(J276="",K276=""),"",(K276-J276)/TIMEVALUE("1:00")*60)</f>
        <v>4.9999999999998224</v>
      </c>
      <c r="I276" s="50">
        <f>IF(H276="","",G276-H276)</f>
        <v>15.000000000000178</v>
      </c>
      <c r="J276" s="51">
        <v>0.60763888888888895</v>
      </c>
      <c r="K276" s="52">
        <v>0.61111111111111105</v>
      </c>
    </row>
    <row r="277" spans="1:11" s="53" customFormat="1">
      <c r="A277" s="42" t="str">
        <f>IF(AND(B277=$B$1,K277=""),"２",IF(AND(B277=$B$1,K277&lt;&gt;""),"１",IF(B277&gt;$B$1,"３","4")))</f>
        <v>4</v>
      </c>
      <c r="B277" s="43">
        <v>42849</v>
      </c>
      <c r="C277" s="44" t="s">
        <v>47</v>
      </c>
      <c r="D277" s="45">
        <v>14</v>
      </c>
      <c r="E277" s="56" t="s">
        <v>149</v>
      </c>
      <c r="F277" s="57" t="s">
        <v>63</v>
      </c>
      <c r="G277" s="54">
        <v>10</v>
      </c>
      <c r="H277" s="49">
        <f>IF(OR(J277="",K277=""),"",(K277-J277)/TIMEVALUE("1:00")*60)</f>
        <v>5.0000000000001421</v>
      </c>
      <c r="I277" s="50">
        <f>IF(H277="","",G277-H277)</f>
        <v>4.9999999999998579</v>
      </c>
      <c r="J277" s="51">
        <v>0.61111111111111105</v>
      </c>
      <c r="K277" s="52">
        <v>0.61458333333333337</v>
      </c>
    </row>
    <row r="278" spans="1:11" s="53" customFormat="1">
      <c r="A278" s="42" t="str">
        <f>IF(AND(B278=$B$1,K278=""),"２",IF(AND(B278=$B$1,K278&lt;&gt;""),"１",IF(B278&gt;$B$1,"３","4")))</f>
        <v>4</v>
      </c>
      <c r="B278" s="43">
        <v>42849</v>
      </c>
      <c r="C278" s="44"/>
      <c r="D278" s="45">
        <v>14</v>
      </c>
      <c r="E278" s="46" t="s">
        <v>45</v>
      </c>
      <c r="F278" s="47" t="s">
        <v>148</v>
      </c>
      <c r="G278" s="48">
        <v>60</v>
      </c>
      <c r="H278" s="49">
        <f>IF(OR(J278="",K278=""),"",(K278-J278)/TIMEVALUE("1:00")*60)</f>
        <v>64.999999999999929</v>
      </c>
      <c r="I278" s="50">
        <f>IF(H278="","",G278-H278)</f>
        <v>-4.9999999999999289</v>
      </c>
      <c r="J278" s="51">
        <v>0.61458333333333337</v>
      </c>
      <c r="K278" s="52">
        <v>0.65972222222222221</v>
      </c>
    </row>
    <row r="279" spans="1:11" s="53" customFormat="1">
      <c r="A279" s="42" t="str">
        <f>IF(AND(B279=$B$1,K279=""),"２",IF(AND(B279=$B$1,K279&lt;&gt;""),"１",IF(B279&gt;$B$1,"３","4")))</f>
        <v>4</v>
      </c>
      <c r="B279" s="43">
        <v>42849</v>
      </c>
      <c r="C279" s="44" t="s">
        <v>47</v>
      </c>
      <c r="D279" s="45">
        <v>17</v>
      </c>
      <c r="E279" s="54" t="s">
        <v>45</v>
      </c>
      <c r="F279" s="55" t="s">
        <v>66</v>
      </c>
      <c r="G279" s="54">
        <v>10</v>
      </c>
      <c r="H279" s="49">
        <f>IF(OR(J279="",K279=""),"",(K279-J279)/TIMEVALUE("1:00")*60)</f>
        <v>19.999999999999929</v>
      </c>
      <c r="I279" s="50">
        <f>IF(H279="","",G279-H279)</f>
        <v>-9.9999999999999289</v>
      </c>
      <c r="J279" s="51">
        <v>0.70833333333333337</v>
      </c>
      <c r="K279" s="52">
        <v>0.72222222222222221</v>
      </c>
    </row>
    <row r="280" spans="1:11" s="53" customFormat="1">
      <c r="A280" s="42" t="str">
        <f>IF(AND(B280=$B$1,K280=""),"２",IF(AND(B280=$B$1,K280&lt;&gt;""),"１",IF(B280&gt;$B$1,"３","4")))</f>
        <v>4</v>
      </c>
      <c r="B280" s="43">
        <v>42849</v>
      </c>
      <c r="C280" s="44" t="s">
        <v>47</v>
      </c>
      <c r="D280" s="45">
        <v>17</v>
      </c>
      <c r="E280" s="56" t="s">
        <v>45</v>
      </c>
      <c r="F280" s="57" t="s">
        <v>83</v>
      </c>
      <c r="G280" s="54">
        <v>20</v>
      </c>
      <c r="H280" s="49">
        <f>IF(OR(J280="",K280=""),"",(K280-J280)/TIMEVALUE("1:00")*60)</f>
        <v>5.0000000000001421</v>
      </c>
      <c r="I280" s="50">
        <f>IF(H280="","",G280-H280)</f>
        <v>14.999999999999858</v>
      </c>
      <c r="J280" s="51">
        <v>0.72222222222222221</v>
      </c>
      <c r="K280" s="52">
        <v>0.72569444444444453</v>
      </c>
    </row>
    <row r="281" spans="1:11" s="53" customFormat="1">
      <c r="A281" s="42" t="str">
        <f>IF(AND(B281=$B$1,K281=""),"２",IF(AND(B281=$B$1,K281&lt;&gt;""),"１",IF(B281&gt;$B$1,"３","4")))</f>
        <v>4</v>
      </c>
      <c r="B281" s="43">
        <v>42849</v>
      </c>
      <c r="C281" s="44" t="s">
        <v>46</v>
      </c>
      <c r="D281" s="45">
        <v>19</v>
      </c>
      <c r="E281" s="46" t="s">
        <v>45</v>
      </c>
      <c r="F281" s="47" t="s">
        <v>72</v>
      </c>
      <c r="G281" s="54">
        <v>60</v>
      </c>
      <c r="H281" s="49">
        <f>IF(OR(J281="",K281=""),"",(K281-J281)/TIMEVALUE("1:00")*60)</f>
        <v>90</v>
      </c>
      <c r="I281" s="50">
        <f>IF(H281="","",G281-H281)</f>
        <v>-30</v>
      </c>
      <c r="J281" s="51">
        <v>0.83333333333333337</v>
      </c>
      <c r="K281" s="52">
        <v>0.89583333333333337</v>
      </c>
    </row>
    <row r="282" spans="1:11" s="53" customFormat="1">
      <c r="A282" s="42" t="str">
        <f>IF(AND(B282=$B$1,K282=""),"２",IF(AND(B282=$B$1,K282&lt;&gt;""),"１",IF(B282&gt;$B$1,"３","4")))</f>
        <v>4</v>
      </c>
      <c r="B282" s="43">
        <v>42849</v>
      </c>
      <c r="C282" s="44" t="s">
        <v>47</v>
      </c>
      <c r="D282" s="45">
        <v>21</v>
      </c>
      <c r="E282" s="46" t="s">
        <v>45</v>
      </c>
      <c r="F282" s="47" t="s">
        <v>73</v>
      </c>
      <c r="G282" s="54">
        <v>90</v>
      </c>
      <c r="H282" s="49">
        <f>IF(OR(J282="",K282=""),"",(K282-J282)/TIMEVALUE("1:00")*60)</f>
        <v>119.99999999999989</v>
      </c>
      <c r="I282" s="50">
        <f>IF(H282="","",G282-H282)</f>
        <v>-29.999999999999886</v>
      </c>
      <c r="J282" s="51">
        <v>0.89583333333333337</v>
      </c>
      <c r="K282" s="52">
        <v>0.97916666666666663</v>
      </c>
    </row>
    <row r="283" spans="1:11" s="53" customFormat="1">
      <c r="A283" s="42" t="str">
        <f>IF(AND(B283=$B$1,K283=""),"２",IF(AND(B283=$B$1,K283&lt;&gt;""),"１",IF(B283&gt;$B$1,"３","4")))</f>
        <v>4</v>
      </c>
      <c r="B283" s="43">
        <v>42849</v>
      </c>
      <c r="C283" s="44" t="s">
        <v>47</v>
      </c>
      <c r="D283" s="45">
        <v>19</v>
      </c>
      <c r="E283" s="56" t="s">
        <v>45</v>
      </c>
      <c r="F283" s="57" t="s">
        <v>70</v>
      </c>
      <c r="G283" s="54">
        <v>10</v>
      </c>
      <c r="H283" s="49">
        <f>IF(OR(J283="",K283=""),"",(K283-J283)/TIMEVALUE("1:00")*60)</f>
        <v>4.9999999999999822</v>
      </c>
      <c r="I283" s="50">
        <f>IF(H283="","",G283-H283)</f>
        <v>5.0000000000000178</v>
      </c>
      <c r="J283" s="51">
        <v>0.97916666666666663</v>
      </c>
      <c r="K283" s="52">
        <v>0.98263888888888884</v>
      </c>
    </row>
    <row r="284" spans="1:11" s="53" customFormat="1">
      <c r="A284" s="42" t="str">
        <f>IF(AND(B284=$B$1,K284=""),"２",IF(AND(B284=$B$1,K284&lt;&gt;""),"１",IF(B284&gt;$B$1,"３","4")))</f>
        <v>4</v>
      </c>
      <c r="B284" s="43">
        <v>42850</v>
      </c>
      <c r="C284" s="44" t="s">
        <v>46</v>
      </c>
      <c r="D284" s="45">
        <v>6</v>
      </c>
      <c r="E284" s="56" t="s">
        <v>45</v>
      </c>
      <c r="F284" s="57" t="s">
        <v>50</v>
      </c>
      <c r="G284" s="54">
        <v>60</v>
      </c>
      <c r="H284" s="49">
        <f>IF(OR(J284="",K284=""),"",(K284-J284)/TIMEVALUE("1:00")*60)</f>
        <v>29.999999999999972</v>
      </c>
      <c r="I284" s="50">
        <f>IF(H284="","",G284-H284)</f>
        <v>30.000000000000028</v>
      </c>
      <c r="J284" s="51">
        <v>0.26041666666666669</v>
      </c>
      <c r="K284" s="52">
        <v>0.28125</v>
      </c>
    </row>
    <row r="285" spans="1:11" s="53" customFormat="1">
      <c r="A285" s="42" t="str">
        <f>IF(AND(B285=$B$1,K285=""),"２",IF(AND(B285=$B$1,K285&lt;&gt;""),"１",IF(B285&gt;$B$1,"３","4")))</f>
        <v>4</v>
      </c>
      <c r="B285" s="43">
        <v>42850</v>
      </c>
      <c r="C285" s="44"/>
      <c r="D285" s="45">
        <v>7</v>
      </c>
      <c r="E285" s="56" t="s">
        <v>45</v>
      </c>
      <c r="F285" s="57" t="s">
        <v>111</v>
      </c>
      <c r="G285" s="48">
        <v>90</v>
      </c>
      <c r="H285" s="49">
        <f>IF(OR(J285="",K285=""),"",(K285-J285)/TIMEVALUE("1:00")*60)</f>
        <v>90</v>
      </c>
      <c r="I285" s="50">
        <f>IF(H285="","",G285-H285)</f>
        <v>0</v>
      </c>
      <c r="J285" s="51">
        <v>0.28125</v>
      </c>
      <c r="K285" s="52">
        <v>0.34375</v>
      </c>
    </row>
    <row r="286" spans="1:11" s="53" customFormat="1">
      <c r="A286" s="42" t="str">
        <f>IF(AND(B286=$B$1,K286=""),"２",IF(AND(B286=$B$1,K286&lt;&gt;""),"１",IF(B286&gt;$B$1,"３","4")))</f>
        <v>4</v>
      </c>
      <c r="B286" s="43">
        <v>42850</v>
      </c>
      <c r="C286" s="44" t="s">
        <v>46</v>
      </c>
      <c r="D286" s="45">
        <v>8</v>
      </c>
      <c r="E286" s="56" t="s">
        <v>45</v>
      </c>
      <c r="F286" s="57" t="s">
        <v>91</v>
      </c>
      <c r="G286" s="54">
        <v>15</v>
      </c>
      <c r="H286" s="49">
        <f>IF(OR(J286="",K286=""),"",(K286-J286)/TIMEVALUE("1:00")*60)</f>
        <v>9.9999999999999645</v>
      </c>
      <c r="I286" s="50">
        <f>IF(H286="","",G286-H286)</f>
        <v>5.0000000000000355</v>
      </c>
      <c r="J286" s="51">
        <v>0.34375</v>
      </c>
      <c r="K286" s="52">
        <v>0.35069444444444442</v>
      </c>
    </row>
    <row r="287" spans="1:11" s="53" customFormat="1">
      <c r="A287" s="42" t="str">
        <f>IF(AND(B287=$B$1,K287=""),"２",IF(AND(B287=$B$1,K287&lt;&gt;""),"１",IF(B287&gt;$B$1,"３","4")))</f>
        <v>4</v>
      </c>
      <c r="B287" s="43">
        <v>42850</v>
      </c>
      <c r="C287" s="44" t="s">
        <v>47</v>
      </c>
      <c r="D287" s="45">
        <v>8</v>
      </c>
      <c r="E287" s="46" t="s">
        <v>45</v>
      </c>
      <c r="F287" s="47" t="s">
        <v>74</v>
      </c>
      <c r="G287" s="54">
        <v>10</v>
      </c>
      <c r="H287" s="49">
        <f>IF(OR(J287="",K287=""),"",(K287-J287)/TIMEVALUE("1:00")*60)</f>
        <v>10.000000000000044</v>
      </c>
      <c r="I287" s="50">
        <f>IF(H287="","",G287-H287)</f>
        <v>-4.4408920985006262E-14</v>
      </c>
      <c r="J287" s="51">
        <v>0.35069444444444442</v>
      </c>
      <c r="K287" s="52">
        <v>0.3576388888888889</v>
      </c>
    </row>
    <row r="288" spans="1:11" s="53" customFormat="1">
      <c r="A288" s="42" t="str">
        <f>IF(AND(B288=$B$1,K288=""),"２",IF(AND(B288=$B$1,K288&lt;&gt;""),"１",IF(B288&gt;$B$1,"３","4")))</f>
        <v>4</v>
      </c>
      <c r="B288" s="43">
        <v>42850</v>
      </c>
      <c r="C288" s="44"/>
      <c r="D288" s="45">
        <v>10</v>
      </c>
      <c r="E288" s="56" t="s">
        <v>45</v>
      </c>
      <c r="F288" s="57" t="s">
        <v>152</v>
      </c>
      <c r="G288" s="48">
        <v>60</v>
      </c>
      <c r="H288" s="49">
        <f>IF(OR(J288="",K288=""),"",(K288-J288)/TIMEVALUE("1:00")*60)</f>
        <v>24.999999999999911</v>
      </c>
      <c r="I288" s="50">
        <f>IF(H288="","",G288-H288)</f>
        <v>35.000000000000085</v>
      </c>
      <c r="J288" s="51">
        <v>0.38541666666666669</v>
      </c>
      <c r="K288" s="52">
        <v>0.40277777777777773</v>
      </c>
    </row>
    <row r="289" spans="1:11" s="53" customFormat="1">
      <c r="A289" s="42" t="str">
        <f>IF(AND(B289=$B$1,K289=""),"２",IF(AND(B289=$B$1,K289&lt;&gt;""),"１",IF(B289&gt;$B$1,"３","4")))</f>
        <v>4</v>
      </c>
      <c r="B289" s="43">
        <v>42850</v>
      </c>
      <c r="C289" s="44" t="s">
        <v>47</v>
      </c>
      <c r="D289" s="45">
        <v>11</v>
      </c>
      <c r="E289" s="46" t="s">
        <v>45</v>
      </c>
      <c r="F289" s="47" t="s">
        <v>55</v>
      </c>
      <c r="G289" s="54">
        <v>10</v>
      </c>
      <c r="H289" s="49">
        <f>IF(OR(J289="",K289=""),"",(K289-J289)/TIMEVALUE("1:00")*60)</f>
        <v>10.000000000000124</v>
      </c>
      <c r="I289" s="50">
        <f>IF(H289="","",G289-H289)</f>
        <v>-1.2434497875801753E-13</v>
      </c>
      <c r="J289" s="51">
        <v>0.40277777777777773</v>
      </c>
      <c r="K289" s="52">
        <v>0.40972222222222227</v>
      </c>
    </row>
    <row r="290" spans="1:11" s="53" customFormat="1">
      <c r="A290" s="42" t="str">
        <f>IF(AND(B290=$B$1,K290=""),"２",IF(AND(B290=$B$1,K290&lt;&gt;""),"１",IF(B290&gt;$B$1,"３","4")))</f>
        <v>4</v>
      </c>
      <c r="B290" s="43">
        <v>42850</v>
      </c>
      <c r="C290" s="44"/>
      <c r="D290" s="45">
        <v>9</v>
      </c>
      <c r="E290" s="56" t="s">
        <v>45</v>
      </c>
      <c r="F290" s="57" t="s">
        <v>151</v>
      </c>
      <c r="G290" s="48">
        <v>40</v>
      </c>
      <c r="H290" s="49">
        <f>IF(OR(J290="",K290=""),"",(K290-J290)/TIMEVALUE("1:00")*60)</f>
        <v>29.999999999999972</v>
      </c>
      <c r="I290" s="50">
        <f>IF(H290="","",G290-H290)</f>
        <v>10.000000000000028</v>
      </c>
      <c r="J290" s="51">
        <v>0.4375</v>
      </c>
      <c r="K290" s="52">
        <v>0.45833333333333331</v>
      </c>
    </row>
    <row r="291" spans="1:11" s="53" customFormat="1">
      <c r="A291" s="42" t="str">
        <f>IF(AND(B291=$B$1,K291=""),"２",IF(AND(B291=$B$1,K291&lt;&gt;""),"１",IF(B291&gt;$B$1,"３","4")))</f>
        <v>4</v>
      </c>
      <c r="B291" s="43">
        <v>42850</v>
      </c>
      <c r="C291" s="44" t="s">
        <v>46</v>
      </c>
      <c r="D291" s="45">
        <v>12</v>
      </c>
      <c r="E291" s="56" t="s">
        <v>45</v>
      </c>
      <c r="F291" s="57" t="s">
        <v>59</v>
      </c>
      <c r="G291" s="54">
        <v>60</v>
      </c>
      <c r="H291" s="49">
        <f>IF(OR(J291="",K291=""),"",(K291-J291)/TIMEVALUE("1:00")*60)</f>
        <v>59.999999999999943</v>
      </c>
      <c r="I291" s="50">
        <f>IF(H291="","",G291-H291)</f>
        <v>5.6843418860808015E-14</v>
      </c>
      <c r="J291" s="51">
        <v>0.5</v>
      </c>
      <c r="K291" s="52">
        <v>0.54166666666666663</v>
      </c>
    </row>
    <row r="292" spans="1:11" s="53" customFormat="1">
      <c r="A292" s="42" t="str">
        <f>IF(AND(B292=$B$1,K292=""),"２",IF(AND(B292=$B$1,K292&lt;&gt;""),"１",IF(B292&gt;$B$1,"３","4")))</f>
        <v>4</v>
      </c>
      <c r="B292" s="43">
        <v>42850</v>
      </c>
      <c r="C292" s="44"/>
      <c r="D292" s="45">
        <v>11</v>
      </c>
      <c r="E292" s="56" t="s">
        <v>45</v>
      </c>
      <c r="F292" s="57" t="s">
        <v>153</v>
      </c>
      <c r="G292" s="48">
        <v>30</v>
      </c>
      <c r="H292" s="49">
        <f>IF(OR(J292="",K292=""),"",(K292-J292)/TIMEVALUE("1:00")*60)</f>
        <v>25.000000000000071</v>
      </c>
      <c r="I292" s="50">
        <f>IF(H292="","",G292-H292)</f>
        <v>4.9999999999999289</v>
      </c>
      <c r="J292" s="51">
        <v>0.54166666666666663</v>
      </c>
      <c r="K292" s="52">
        <v>0.55902777777777779</v>
      </c>
    </row>
    <row r="293" spans="1:11" s="53" customFormat="1">
      <c r="A293" s="42" t="str">
        <f>IF(AND(B293=$B$1,K293=""),"２",IF(AND(B293=$B$1,K293&lt;&gt;""),"１",IF(B293&gt;$B$1,"３","4")))</f>
        <v>4</v>
      </c>
      <c r="B293" s="43">
        <v>42850</v>
      </c>
      <c r="C293" s="44"/>
      <c r="D293" s="45">
        <v>13</v>
      </c>
      <c r="E293" s="46" t="s">
        <v>45</v>
      </c>
      <c r="F293" s="47" t="s">
        <v>154</v>
      </c>
      <c r="G293" s="48">
        <v>60</v>
      </c>
      <c r="H293" s="49">
        <f>IF(OR(J293="",K293=""),"",(K293-J293)/TIMEVALUE("1:00")*60)</f>
        <v>64.999999999999929</v>
      </c>
      <c r="I293" s="50">
        <f>IF(H293="","",G293-H293)</f>
        <v>-4.9999999999999289</v>
      </c>
      <c r="J293" s="51">
        <v>0.55902777777777779</v>
      </c>
      <c r="K293" s="52">
        <v>0.60416666666666663</v>
      </c>
    </row>
    <row r="294" spans="1:11" s="53" customFormat="1">
      <c r="A294" s="42" t="str">
        <f>IF(AND(B294=$B$1,K294=""),"２",IF(AND(B294=$B$1,K294&lt;&gt;""),"１",IF(B294&gt;$B$1,"３","4")))</f>
        <v>4</v>
      </c>
      <c r="B294" s="43">
        <v>42850</v>
      </c>
      <c r="C294" s="44" t="s">
        <v>47</v>
      </c>
      <c r="D294" s="45">
        <v>14</v>
      </c>
      <c r="E294" s="56" t="s">
        <v>45</v>
      </c>
      <c r="F294" s="57" t="s">
        <v>63</v>
      </c>
      <c r="G294" s="54">
        <v>10</v>
      </c>
      <c r="H294" s="49">
        <f>IF(OR(J294="",K294=""),"",(K294-J294)/TIMEVALUE("1:00")*60)</f>
        <v>8.999999999999968</v>
      </c>
      <c r="I294" s="50">
        <f>IF(H294="","",G294-H294)</f>
        <v>1.000000000000032</v>
      </c>
      <c r="J294" s="51">
        <v>0.61805555555555558</v>
      </c>
      <c r="K294" s="52">
        <v>0.62430555555555556</v>
      </c>
    </row>
    <row r="295" spans="1:11" s="53" customFormat="1">
      <c r="A295" s="42" t="str">
        <f>IF(AND(B295=$B$1,K295=""),"２",IF(AND(B295=$B$1,K295&lt;&gt;""),"１",IF(B295&gt;$B$1,"３","4")))</f>
        <v>4</v>
      </c>
      <c r="B295" s="43">
        <v>42850</v>
      </c>
      <c r="C295" s="44" t="s">
        <v>47</v>
      </c>
      <c r="D295" s="45">
        <v>17</v>
      </c>
      <c r="E295" s="56" t="s">
        <v>45</v>
      </c>
      <c r="F295" s="57" t="s">
        <v>66</v>
      </c>
      <c r="G295" s="54">
        <v>10</v>
      </c>
      <c r="H295" s="49">
        <f>IF(OR(J295="",K295=""),"",(K295-J295)/TIMEVALUE("1:00")*60)</f>
        <v>9.9999999999999645</v>
      </c>
      <c r="I295" s="50">
        <f>IF(H295="","",G295-H295)</f>
        <v>3.5527136788005009E-14</v>
      </c>
      <c r="J295" s="51">
        <v>0.70833333333333337</v>
      </c>
      <c r="K295" s="52">
        <v>0.71527777777777779</v>
      </c>
    </row>
    <row r="296" spans="1:11" s="53" customFormat="1">
      <c r="A296" s="42" t="str">
        <f>IF(AND(B296=$B$1,K296=""),"２",IF(AND(B296=$B$1,K296&lt;&gt;""),"１",IF(B296&gt;$B$1,"３","4")))</f>
        <v>4</v>
      </c>
      <c r="B296" s="43">
        <v>42850</v>
      </c>
      <c r="C296" s="44"/>
      <c r="D296" s="45">
        <v>18</v>
      </c>
      <c r="E296" s="56" t="s">
        <v>45</v>
      </c>
      <c r="F296" s="57" t="s">
        <v>150</v>
      </c>
      <c r="G296" s="48">
        <v>90</v>
      </c>
      <c r="H296" s="49">
        <f>IF(OR(J296="",K296=""),"",(K296-J296)/TIMEVALUE("1:00")*60)</f>
        <v>70.000000000000071</v>
      </c>
      <c r="I296" s="50">
        <f>IF(H296="","",G296-H296)</f>
        <v>19.999999999999929</v>
      </c>
      <c r="J296" s="51">
        <v>0.72222222222222221</v>
      </c>
      <c r="K296" s="52">
        <v>0.77083333333333337</v>
      </c>
    </row>
    <row r="297" spans="1:11" s="53" customFormat="1">
      <c r="A297" s="42" t="str">
        <f>IF(AND(B297=$B$1,K297=""),"２",IF(AND(B297=$B$1,K297&lt;&gt;""),"１",IF(B297&gt;$B$1,"３","4")))</f>
        <v>4</v>
      </c>
      <c r="B297" s="43">
        <v>42850</v>
      </c>
      <c r="C297" s="44" t="s">
        <v>47</v>
      </c>
      <c r="D297" s="45">
        <v>19</v>
      </c>
      <c r="E297" s="54" t="s">
        <v>45</v>
      </c>
      <c r="F297" s="55" t="s">
        <v>70</v>
      </c>
      <c r="G297" s="54">
        <v>10</v>
      </c>
      <c r="H297" s="49">
        <f>IF(OR(J297="",K297=""),"",(K297-J297)/TIMEVALUE("1:00")*60)</f>
        <v>15.000000000000107</v>
      </c>
      <c r="I297" s="50">
        <f>IF(H297="","",G297-H297)</f>
        <v>-5.0000000000001066</v>
      </c>
      <c r="J297" s="51">
        <v>0.79166666666666663</v>
      </c>
      <c r="K297" s="52">
        <v>0.80208333333333337</v>
      </c>
    </row>
    <row r="298" spans="1:11" s="53" customFormat="1">
      <c r="A298" s="42" t="str">
        <f>IF(AND(B298=$B$1,K298=""),"２",IF(AND(B298=$B$1,K298&lt;&gt;""),"１",IF(B298&gt;$B$1,"３","4")))</f>
        <v>4</v>
      </c>
      <c r="B298" s="43">
        <v>42850</v>
      </c>
      <c r="C298" s="44" t="s">
        <v>46</v>
      </c>
      <c r="D298" s="45">
        <v>19</v>
      </c>
      <c r="E298" s="54" t="s">
        <v>45</v>
      </c>
      <c r="F298" s="55" t="s">
        <v>72</v>
      </c>
      <c r="G298" s="54">
        <v>60</v>
      </c>
      <c r="H298" s="49">
        <f>IF(OR(J298="",K298=""),"",(K298-J298)/TIMEVALUE("1:00")*60)</f>
        <v>80.000000000000028</v>
      </c>
      <c r="I298" s="50">
        <f>IF(H298="","",G298-H298)</f>
        <v>-20.000000000000028</v>
      </c>
      <c r="J298" s="51">
        <v>0.84027777777777779</v>
      </c>
      <c r="K298" s="52">
        <v>0.89583333333333337</v>
      </c>
    </row>
    <row r="299" spans="1:11" s="53" customFormat="1">
      <c r="A299" s="42" t="str">
        <f>IF(AND(B299=$B$1,K299=""),"２",IF(AND(B299=$B$1,K299&lt;&gt;""),"１",IF(B299&gt;$B$1,"３","4")))</f>
        <v>4</v>
      </c>
      <c r="B299" s="43">
        <v>42850</v>
      </c>
      <c r="C299" s="44"/>
      <c r="D299" s="45">
        <v>18</v>
      </c>
      <c r="E299" s="46" t="s">
        <v>45</v>
      </c>
      <c r="F299" s="47" t="s">
        <v>156</v>
      </c>
      <c r="G299" s="48">
        <v>40</v>
      </c>
      <c r="H299" s="49">
        <f>IF(OR(J299="",K299=""),"",(K299-J299)/TIMEVALUE("1:00")*60)</f>
        <v>40.000000000000014</v>
      </c>
      <c r="I299" s="50">
        <f>IF(H299="","",G299-H299)</f>
        <v>-1.4210854715202004E-14</v>
      </c>
      <c r="J299" s="51">
        <v>0.9375</v>
      </c>
      <c r="K299" s="52">
        <v>0.96527777777777779</v>
      </c>
    </row>
    <row r="300" spans="1:11" s="53" customFormat="1">
      <c r="A300" s="42" t="str">
        <f>IF(AND(B300=$B$1,K300=""),"２",IF(AND(B300=$B$1,K300&lt;&gt;""),"１",IF(B300&gt;$B$1,"３","4")))</f>
        <v>4</v>
      </c>
      <c r="B300" s="43">
        <v>42850</v>
      </c>
      <c r="C300" s="44" t="s">
        <v>47</v>
      </c>
      <c r="D300" s="45">
        <v>21</v>
      </c>
      <c r="E300" s="46" t="s">
        <v>45</v>
      </c>
      <c r="F300" s="47" t="s">
        <v>73</v>
      </c>
      <c r="G300" s="54">
        <v>90</v>
      </c>
      <c r="H300" s="49">
        <f>IF(OR(J300="",K300=""),"",(K300-J300)/TIMEVALUE("1:00")*60)</f>
        <v>240.00000000000011</v>
      </c>
      <c r="I300" s="50">
        <f>IF(H300="","",G300-H300)</f>
        <v>-150.00000000000011</v>
      </c>
      <c r="J300" s="51">
        <v>0.9375</v>
      </c>
      <c r="K300" s="52">
        <v>1.1041666666666667</v>
      </c>
    </row>
    <row r="301" spans="1:11" s="53" customFormat="1">
      <c r="A301" s="42" t="str">
        <f>IF(AND(B301=$B$1,K301=""),"２",IF(AND(B301=$B$1,K301&lt;&gt;""),"１",IF(B301&gt;$B$1,"３","4")))</f>
        <v>4</v>
      </c>
      <c r="B301" s="43">
        <v>42851</v>
      </c>
      <c r="C301" s="44" t="s">
        <v>46</v>
      </c>
      <c r="D301" s="45">
        <v>6</v>
      </c>
      <c r="E301" s="56" t="s">
        <v>45</v>
      </c>
      <c r="F301" s="57" t="s">
        <v>50</v>
      </c>
      <c r="G301" s="54">
        <v>60</v>
      </c>
      <c r="H301" s="49">
        <f>IF(OR(J301="",K301=""),"",(K301-J301)/TIMEVALUE("1:00")*60)</f>
        <v>50.000000000000064</v>
      </c>
      <c r="I301" s="50">
        <f>IF(H301="","",G301-H301)</f>
        <v>9.9999999999999361</v>
      </c>
      <c r="J301" s="51">
        <v>0.34027777777777773</v>
      </c>
      <c r="K301" s="52">
        <v>0.375</v>
      </c>
    </row>
    <row r="302" spans="1:11" s="53" customFormat="1">
      <c r="A302" s="42" t="str">
        <f>IF(AND(B302=$B$1,K302=""),"２",IF(AND(B302=$B$1,K302&lt;&gt;""),"１",IF(B302&gt;$B$1,"３","4")))</f>
        <v>4</v>
      </c>
      <c r="B302" s="43">
        <v>42851</v>
      </c>
      <c r="C302" s="44" t="s">
        <v>46</v>
      </c>
      <c r="D302" s="45">
        <v>8</v>
      </c>
      <c r="E302" s="56" t="s">
        <v>45</v>
      </c>
      <c r="F302" s="57" t="s">
        <v>91</v>
      </c>
      <c r="G302" s="54">
        <v>15</v>
      </c>
      <c r="H302" s="49">
        <f>IF(OR(J302="",K302=""),"",(K302-J302)/TIMEVALUE("1:00")*60)</f>
        <v>9.9999999999999645</v>
      </c>
      <c r="I302" s="50">
        <f>IF(H302="","",G302-H302)</f>
        <v>5.0000000000000355</v>
      </c>
      <c r="J302" s="51">
        <v>0.375</v>
      </c>
      <c r="K302" s="52">
        <v>0.38194444444444442</v>
      </c>
    </row>
    <row r="303" spans="1:11" s="53" customFormat="1">
      <c r="A303" s="42" t="str">
        <f>IF(AND(B303=$B$1,K303=""),"２",IF(AND(B303=$B$1,K303&lt;&gt;""),"１",IF(B303&gt;$B$1,"３","4")))</f>
        <v>4</v>
      </c>
      <c r="B303" s="43">
        <v>42851</v>
      </c>
      <c r="C303" s="44" t="s">
        <v>47</v>
      </c>
      <c r="D303" s="45">
        <v>8</v>
      </c>
      <c r="E303" s="46" t="s">
        <v>45</v>
      </c>
      <c r="F303" s="47" t="s">
        <v>74</v>
      </c>
      <c r="G303" s="54">
        <v>10</v>
      </c>
      <c r="H303" s="49">
        <f>IF(OR(J303="",K303=""),"",(K303-J303)/TIMEVALUE("1:00")*60)</f>
        <v>10.000000000000044</v>
      </c>
      <c r="I303" s="50">
        <f>IF(H303="","",G303-H303)</f>
        <v>-4.4408920985006262E-14</v>
      </c>
      <c r="J303" s="51">
        <v>0.38194444444444442</v>
      </c>
      <c r="K303" s="52">
        <v>0.3888888888888889</v>
      </c>
    </row>
    <row r="304" spans="1:11" s="53" customFormat="1">
      <c r="A304" s="42" t="str">
        <f>IF(AND(B304=$B$1,K304=""),"２",IF(AND(B304=$B$1,K304&lt;&gt;""),"１",IF(B304&gt;$B$1,"３","4")))</f>
        <v>4</v>
      </c>
      <c r="B304" s="43">
        <v>42851</v>
      </c>
      <c r="C304" s="44" t="s">
        <v>86</v>
      </c>
      <c r="D304" s="45">
        <v>9</v>
      </c>
      <c r="E304" s="46" t="s">
        <v>45</v>
      </c>
      <c r="F304" s="47" t="s">
        <v>88</v>
      </c>
      <c r="G304" s="48">
        <v>10</v>
      </c>
      <c r="H304" s="49">
        <f>IF(OR(J304="",K304=""),"",(K304-J304)/TIMEVALUE("1:00")*60)</f>
        <v>15.000000000000027</v>
      </c>
      <c r="I304" s="50">
        <f>IF(H304="","",G304-H304)</f>
        <v>-5.0000000000000266</v>
      </c>
      <c r="J304" s="51">
        <v>0.3888888888888889</v>
      </c>
      <c r="K304" s="52">
        <v>0.39930555555555558</v>
      </c>
    </row>
    <row r="305" spans="1:11" s="53" customFormat="1">
      <c r="A305" s="42" t="str">
        <f>IF(AND(B305=$B$1,K305=""),"２",IF(AND(B305=$B$1,K305&lt;&gt;""),"１",IF(B305&gt;$B$1,"３","4")))</f>
        <v>4</v>
      </c>
      <c r="B305" s="43">
        <v>42851</v>
      </c>
      <c r="C305" s="44" t="s">
        <v>47</v>
      </c>
      <c r="D305" s="45">
        <v>10</v>
      </c>
      <c r="E305" s="46" t="s">
        <v>45</v>
      </c>
      <c r="F305" s="47" t="s">
        <v>76</v>
      </c>
      <c r="G305" s="54">
        <v>20</v>
      </c>
      <c r="H305" s="49">
        <f>IF(OR(J305="",K305=""),"",(K305-J305)/TIMEVALUE("1:00")*60)</f>
        <v>29.999999999999972</v>
      </c>
      <c r="I305" s="50">
        <f>IF(H305="","",G305-H305)</f>
        <v>-9.9999999999999716</v>
      </c>
      <c r="J305" s="51">
        <v>0.43055555555555558</v>
      </c>
      <c r="K305" s="52">
        <v>0.4513888888888889</v>
      </c>
    </row>
    <row r="306" spans="1:11" s="53" customFormat="1">
      <c r="A306" s="42" t="str">
        <f>IF(AND(B306=$B$1,K306=""),"２",IF(AND(B306=$B$1,K306&lt;&gt;""),"１",IF(B306&gt;$B$1,"３","4")))</f>
        <v>4</v>
      </c>
      <c r="B306" s="43">
        <v>42851</v>
      </c>
      <c r="C306" s="44" t="s">
        <v>47</v>
      </c>
      <c r="D306" s="45">
        <v>11</v>
      </c>
      <c r="E306" s="56" t="s">
        <v>45</v>
      </c>
      <c r="F306" s="57" t="s">
        <v>55</v>
      </c>
      <c r="G306" s="54">
        <v>10</v>
      </c>
      <c r="H306" s="49">
        <f>IF(OR(J306="",K306=""),"",(K306-J306)/TIMEVALUE("1:00")*60)</f>
        <v>9.9999999999999645</v>
      </c>
      <c r="I306" s="50">
        <f>IF(H306="","",G306-H306)</f>
        <v>3.5527136788005009E-14</v>
      </c>
      <c r="J306" s="51">
        <v>0.4513888888888889</v>
      </c>
      <c r="K306" s="52">
        <v>0.45833333333333331</v>
      </c>
    </row>
    <row r="307" spans="1:11" s="53" customFormat="1">
      <c r="A307" s="42" t="str">
        <f>IF(AND(B307=$B$1,K307=""),"２",IF(AND(B307=$B$1,K307&lt;&gt;""),"１",IF(B307&gt;$B$1,"３","4")))</f>
        <v>4</v>
      </c>
      <c r="B307" s="43">
        <v>42851</v>
      </c>
      <c r="C307" s="44"/>
      <c r="D307" s="45">
        <v>12</v>
      </c>
      <c r="E307" s="56" t="s">
        <v>45</v>
      </c>
      <c r="F307" s="57" t="s">
        <v>160</v>
      </c>
      <c r="G307" s="48">
        <v>90</v>
      </c>
      <c r="H307" s="49">
        <f>IF(OR(J307="",K307=""),"",(K307-J307)/TIMEVALUE("1:00")*60)</f>
        <v>79.999999999999957</v>
      </c>
      <c r="I307" s="50">
        <f>IF(H307="","",G307-H307)</f>
        <v>10.000000000000043</v>
      </c>
      <c r="J307" s="51">
        <v>0.4861111111111111</v>
      </c>
      <c r="K307" s="52">
        <v>0.54166666666666663</v>
      </c>
    </row>
    <row r="308" spans="1:11" s="53" customFormat="1">
      <c r="A308" s="42" t="str">
        <f>IF(AND(B308=$B$1,K308=""),"２",IF(AND(B308=$B$1,K308&lt;&gt;""),"１",IF(B308&gt;$B$1,"３","4")))</f>
        <v>4</v>
      </c>
      <c r="B308" s="43">
        <v>42851</v>
      </c>
      <c r="C308" s="44" t="s">
        <v>46</v>
      </c>
      <c r="D308" s="45">
        <v>12</v>
      </c>
      <c r="E308" s="56" t="s">
        <v>45</v>
      </c>
      <c r="F308" s="57" t="s">
        <v>59</v>
      </c>
      <c r="G308" s="54">
        <v>60</v>
      </c>
      <c r="H308" s="49">
        <f>IF(OR(J308="",K308=""),"",(K308-J308)/TIMEVALUE("1:00")*60)</f>
        <v>40.000000000000014</v>
      </c>
      <c r="I308" s="50">
        <f>IF(H308="","",G308-H308)</f>
        <v>19.999999999999986</v>
      </c>
      <c r="J308" s="51">
        <v>0.54166666666666663</v>
      </c>
      <c r="K308" s="52">
        <v>0.56944444444444442</v>
      </c>
    </row>
    <row r="309" spans="1:11" s="53" customFormat="1">
      <c r="A309" s="42" t="str">
        <f>IF(AND(B309=$B$1,K309=""),"２",IF(AND(B309=$B$1,K309&lt;&gt;""),"１",IF(B309&gt;$B$1,"３","4")))</f>
        <v>4</v>
      </c>
      <c r="B309" s="43">
        <v>42851</v>
      </c>
      <c r="C309" s="44" t="s">
        <v>47</v>
      </c>
      <c r="D309" s="45">
        <v>14</v>
      </c>
      <c r="E309" s="54" t="s">
        <v>45</v>
      </c>
      <c r="F309" s="55" t="s">
        <v>63</v>
      </c>
      <c r="G309" s="54">
        <v>10</v>
      </c>
      <c r="H309" s="49">
        <f>IF(OR(J309="",K309=""),"",(K309-J309)/TIMEVALUE("1:00")*60)</f>
        <v>10.000000000000124</v>
      </c>
      <c r="I309" s="50">
        <f>IF(H309="","",G309-H309)</f>
        <v>-1.2434497875801753E-13</v>
      </c>
      <c r="J309" s="51">
        <v>0.56944444444444442</v>
      </c>
      <c r="K309" s="52">
        <v>0.57638888888888895</v>
      </c>
    </row>
    <row r="310" spans="1:11" s="53" customFormat="1">
      <c r="A310" s="42" t="str">
        <f>IF(AND(B310=$B$1,K310=""),"２",IF(AND(B310=$B$1,K310&lt;&gt;""),"１",IF(B310&gt;$B$1,"３","4")))</f>
        <v>4</v>
      </c>
      <c r="B310" s="43">
        <v>42851</v>
      </c>
      <c r="C310" s="44" t="s">
        <v>47</v>
      </c>
      <c r="D310" s="45">
        <v>14</v>
      </c>
      <c r="E310" s="54" t="s">
        <v>45</v>
      </c>
      <c r="F310" s="55" t="s">
        <v>80</v>
      </c>
      <c r="G310" s="54">
        <v>20</v>
      </c>
      <c r="H310" s="49">
        <f>IF(OR(J310="",K310=""),"",(K310-J310)/TIMEVALUE("1:00")*60)</f>
        <v>9.9999999999999645</v>
      </c>
      <c r="I310" s="50">
        <f>IF(H310="","",G310-H310)</f>
        <v>10.000000000000036</v>
      </c>
      <c r="J310" s="51">
        <v>0.57638888888888895</v>
      </c>
      <c r="K310" s="52">
        <v>0.58333333333333337</v>
      </c>
    </row>
    <row r="311" spans="1:11" s="53" customFormat="1">
      <c r="A311" s="42" t="str">
        <f>IF(AND(B311=$B$1,K311=""),"２",IF(AND(B311=$B$1,K311&lt;&gt;""),"１",IF(B311&gt;$B$1,"３","4")))</f>
        <v>4</v>
      </c>
      <c r="B311" s="43">
        <v>42851</v>
      </c>
      <c r="C311" s="44"/>
      <c r="D311" s="45">
        <v>9</v>
      </c>
      <c r="E311" s="46" t="s">
        <v>161</v>
      </c>
      <c r="F311" s="47" t="s">
        <v>142</v>
      </c>
      <c r="G311" s="48">
        <v>60</v>
      </c>
      <c r="H311" s="49">
        <f>IF(OR(J311="",K311=""),"",(K311-J311)/TIMEVALUE("1:00")*60)</f>
        <v>149.99999999999977</v>
      </c>
      <c r="I311" s="50">
        <f>IF(H311="","",G311-H311)</f>
        <v>-89.999999999999773</v>
      </c>
      <c r="J311" s="51">
        <v>0.57638888888888895</v>
      </c>
      <c r="K311" s="52">
        <v>0.68055555555555547</v>
      </c>
    </row>
    <row r="312" spans="1:11" s="53" customFormat="1">
      <c r="A312" s="42" t="str">
        <f>IF(AND(B312=$B$1,K312=""),"２",IF(AND(B312=$B$1,K312&lt;&gt;""),"１",IF(B312&gt;$B$1,"３","4")))</f>
        <v>4</v>
      </c>
      <c r="B312" s="43">
        <v>42851</v>
      </c>
      <c r="C312" s="44" t="s">
        <v>47</v>
      </c>
      <c r="D312" s="45">
        <v>17</v>
      </c>
      <c r="E312" s="54" t="s">
        <v>45</v>
      </c>
      <c r="F312" s="55" t="s">
        <v>83</v>
      </c>
      <c r="G312" s="54">
        <v>20</v>
      </c>
      <c r="H312" s="49">
        <f>IF(OR(J312="",K312=""),"",(K312-J312)/TIMEVALUE("1:00")*60)</f>
        <v>19.999999999999929</v>
      </c>
      <c r="I312" s="50">
        <f>IF(H312="","",G312-H312)</f>
        <v>7.1054273576010019E-14</v>
      </c>
      <c r="J312" s="51">
        <v>0.69444444444444453</v>
      </c>
      <c r="K312" s="52">
        <v>0.70833333333333337</v>
      </c>
    </row>
    <row r="313" spans="1:11" s="53" customFormat="1">
      <c r="A313" s="42" t="str">
        <f>IF(AND(B313=$B$1,K313=""),"２",IF(AND(B313=$B$1,K313&lt;&gt;""),"１",IF(B313&gt;$B$1,"３","4")))</f>
        <v>4</v>
      </c>
      <c r="B313" s="43">
        <v>42851</v>
      </c>
      <c r="C313" s="44" t="s">
        <v>47</v>
      </c>
      <c r="D313" s="45">
        <v>17</v>
      </c>
      <c r="E313" s="54" t="s">
        <v>45</v>
      </c>
      <c r="F313" s="55" t="s">
        <v>66</v>
      </c>
      <c r="G313" s="54">
        <v>10</v>
      </c>
      <c r="H313" s="49">
        <f>IF(OR(J313="",K313=""),"",(K313-J313)/TIMEVALUE("1:00")*60)</f>
        <v>9.9999999999999645</v>
      </c>
      <c r="I313" s="50">
        <f>IF(H313="","",G313-H313)</f>
        <v>3.5527136788005009E-14</v>
      </c>
      <c r="J313" s="51">
        <v>0.70833333333333337</v>
      </c>
      <c r="K313" s="52">
        <v>0.71527777777777779</v>
      </c>
    </row>
    <row r="314" spans="1:11" s="53" customFormat="1">
      <c r="A314" s="42" t="str">
        <f>IF(AND(B314=$B$1,K314=""),"２",IF(AND(B314=$B$1,K314&lt;&gt;""),"１",IF(B314&gt;$B$1,"３","4")))</f>
        <v>4</v>
      </c>
      <c r="B314" s="43">
        <v>42851</v>
      </c>
      <c r="C314" s="44"/>
      <c r="D314" s="45">
        <v>16</v>
      </c>
      <c r="E314" s="56" t="s">
        <v>45</v>
      </c>
      <c r="F314" s="57" t="s">
        <v>157</v>
      </c>
      <c r="G314" s="48">
        <v>90</v>
      </c>
      <c r="H314" s="49">
        <f>IF(OR(J314="",K314=""),"",(K314-J314)/TIMEVALUE("1:00")*60)</f>
        <v>85.000000000000014</v>
      </c>
      <c r="I314" s="50">
        <f>IF(H314="","",G314-H314)</f>
        <v>4.9999999999999858</v>
      </c>
      <c r="J314" s="51">
        <v>0.69097222222222221</v>
      </c>
      <c r="K314" s="52">
        <v>0.75</v>
      </c>
    </row>
    <row r="315" spans="1:11" s="53" customFormat="1">
      <c r="A315" s="42" t="str">
        <f>IF(AND(B315=$B$1,K315=""),"２",IF(AND(B315=$B$1,K315&lt;&gt;""),"１",IF(B315&gt;$B$1,"３","4")))</f>
        <v>4</v>
      </c>
      <c r="B315" s="43">
        <v>42851</v>
      </c>
      <c r="C315" s="44"/>
      <c r="D315" s="45">
        <v>18</v>
      </c>
      <c r="E315" s="46" t="s">
        <v>45</v>
      </c>
      <c r="F315" s="47" t="s">
        <v>158</v>
      </c>
      <c r="G315" s="48">
        <v>120</v>
      </c>
      <c r="H315" s="49">
        <f>IF(OR(J315="",K315=""),"",(K315-J315)/TIMEVALUE("1:00")*60)</f>
        <v>124.99999999999987</v>
      </c>
      <c r="I315" s="50">
        <f>IF(H315="","",G315-H315)</f>
        <v>-4.9999999999998721</v>
      </c>
      <c r="J315" s="51">
        <v>0.75</v>
      </c>
      <c r="K315" s="52">
        <v>0.83680555555555547</v>
      </c>
    </row>
    <row r="316" spans="1:11" s="53" customFormat="1">
      <c r="A316" s="42" t="str">
        <f>IF(AND(B316=$B$1,K316=""),"２",IF(AND(B316=$B$1,K316&lt;&gt;""),"１",IF(B316&gt;$B$1,"３","4")))</f>
        <v>4</v>
      </c>
      <c r="B316" s="43">
        <v>42851</v>
      </c>
      <c r="C316" s="44"/>
      <c r="D316" s="45">
        <v>20</v>
      </c>
      <c r="E316" s="56" t="s">
        <v>45</v>
      </c>
      <c r="F316" s="57" t="s">
        <v>159</v>
      </c>
      <c r="G316" s="48">
        <v>90</v>
      </c>
      <c r="H316" s="49">
        <f>IF(OR(J316="",K316=""),"",(K316-J316)/TIMEVALUE("1:00")*60)</f>
        <v>85.000000000000171</v>
      </c>
      <c r="I316" s="50">
        <f>IF(H316="","",G316-H316)</f>
        <v>4.9999999999998295</v>
      </c>
      <c r="J316" s="51">
        <v>0.83680555555555547</v>
      </c>
      <c r="K316" s="52">
        <v>0.89583333333333337</v>
      </c>
    </row>
    <row r="317" spans="1:11" s="53" customFormat="1">
      <c r="A317" s="42" t="str">
        <f>IF(AND(B317=$B$1,K317=""),"２",IF(AND(B317=$B$1,K317&lt;&gt;""),"１",IF(B317&gt;$B$1,"３","4")))</f>
        <v>4</v>
      </c>
      <c r="B317" s="43">
        <v>42851</v>
      </c>
      <c r="C317" s="44" t="s">
        <v>47</v>
      </c>
      <c r="D317" s="45">
        <v>19</v>
      </c>
      <c r="E317" s="46" t="s">
        <v>162</v>
      </c>
      <c r="F317" s="47" t="s">
        <v>70</v>
      </c>
      <c r="G317" s="54">
        <v>10</v>
      </c>
      <c r="H317" s="49">
        <f>IF(OR(J317="",K317=""),"",(K317-J317)/TIMEVALUE("1:00")*60)</f>
        <v>9.9999999999999645</v>
      </c>
      <c r="I317" s="50">
        <f>IF(H317="","",G317-H317)</f>
        <v>3.5527136788005009E-14</v>
      </c>
      <c r="J317" s="51">
        <v>0.89583333333333337</v>
      </c>
      <c r="K317" s="52">
        <v>0.90277777777777779</v>
      </c>
    </row>
    <row r="318" spans="1:11" s="53" customFormat="1">
      <c r="A318" s="42" t="str">
        <f>IF(AND(B318=$B$1,K318=""),"２",IF(AND(B318=$B$1,K318&lt;&gt;""),"１",IF(B318&gt;$B$1,"３","4")))</f>
        <v>4</v>
      </c>
      <c r="B318" s="43">
        <v>42851</v>
      </c>
      <c r="C318" s="44" t="s">
        <v>46</v>
      </c>
      <c r="D318" s="45">
        <v>19</v>
      </c>
      <c r="E318" s="56" t="s">
        <v>45</v>
      </c>
      <c r="F318" s="57" t="s">
        <v>72</v>
      </c>
      <c r="G318" s="54">
        <v>60</v>
      </c>
      <c r="H318" s="49">
        <f>IF(OR(J318="",K318=""),"",(K318-J318)/TIMEVALUE("1:00")*60)</f>
        <v>25.000000000000071</v>
      </c>
      <c r="I318" s="50">
        <f>IF(H318="","",G318-H318)</f>
        <v>34.999999999999929</v>
      </c>
      <c r="J318" s="51">
        <v>0.90625</v>
      </c>
      <c r="K318" s="52">
        <v>0.92361111111111116</v>
      </c>
    </row>
    <row r="319" spans="1:11" s="53" customFormat="1">
      <c r="A319" s="42" t="str">
        <f>IF(AND(B319=$B$1,K319=""),"２",IF(AND(B319=$B$1,K319&lt;&gt;""),"１",IF(B319&gt;$B$1,"３","4")))</f>
        <v>4</v>
      </c>
      <c r="B319" s="43">
        <v>42851</v>
      </c>
      <c r="C319" s="44" t="s">
        <v>47</v>
      </c>
      <c r="D319" s="45">
        <v>21</v>
      </c>
      <c r="E319" s="56" t="s">
        <v>45</v>
      </c>
      <c r="F319" s="57" t="s">
        <v>73</v>
      </c>
      <c r="G319" s="54">
        <v>90</v>
      </c>
      <c r="H319" s="49">
        <f>IF(OR(J319="",K319=""),"",(K319-J319)/TIMEVALUE("1:00")*60)</f>
        <v>59.999999999999943</v>
      </c>
      <c r="I319" s="50">
        <f>IF(H319="","",G319-H319)</f>
        <v>30.000000000000057</v>
      </c>
      <c r="J319" s="51">
        <v>0.92361111111111116</v>
      </c>
      <c r="K319" s="52">
        <v>0.96527777777777779</v>
      </c>
    </row>
    <row r="320" spans="1:11" s="53" customFormat="1">
      <c r="A320" s="42" t="str">
        <f>IF(AND(B320=$B$1,K320=""),"２",IF(AND(B320=$B$1,K320&lt;&gt;""),"１",IF(B320&gt;$B$1,"３","4")))</f>
        <v>4</v>
      </c>
      <c r="B320" s="43">
        <v>42852</v>
      </c>
      <c r="C320" s="44" t="s">
        <v>46</v>
      </c>
      <c r="D320" s="45">
        <v>6</v>
      </c>
      <c r="E320" s="56" t="s">
        <v>45</v>
      </c>
      <c r="F320" s="57" t="s">
        <v>50</v>
      </c>
      <c r="G320" s="54">
        <v>60</v>
      </c>
      <c r="H320" s="49">
        <f>IF(OR(J320="",K320=""),"",(K320-J320)/TIMEVALUE("1:00")*60)</f>
        <v>29.999999999999972</v>
      </c>
      <c r="I320" s="50">
        <f>IF(H320="","",G320-H320)</f>
        <v>30.000000000000028</v>
      </c>
      <c r="J320" s="51">
        <v>0.26041666666666669</v>
      </c>
      <c r="K320" s="52">
        <v>0.28125</v>
      </c>
    </row>
    <row r="321" spans="1:11" s="53" customFormat="1">
      <c r="A321" s="42" t="str">
        <f>IF(AND(B321=$B$1,K321=""),"２",IF(AND(B321=$B$1,K321&lt;&gt;""),"１",IF(B321&gt;$B$1,"３","4")))</f>
        <v>4</v>
      </c>
      <c r="B321" s="43">
        <v>42852</v>
      </c>
      <c r="C321" s="44"/>
      <c r="D321" s="45">
        <v>6</v>
      </c>
      <c r="E321" s="46" t="s">
        <v>45</v>
      </c>
      <c r="F321" s="47" t="s">
        <v>111</v>
      </c>
      <c r="G321" s="48">
        <v>90</v>
      </c>
      <c r="H321" s="49">
        <f>IF(OR(J321="",K321=""),"",(K321-J321)/TIMEVALUE("1:00")*60)</f>
        <v>99.999999999999972</v>
      </c>
      <c r="I321" s="50">
        <f>IF(H321="","",G321-H321)</f>
        <v>-9.9999999999999716</v>
      </c>
      <c r="J321" s="51">
        <v>0.28125</v>
      </c>
      <c r="K321" s="52">
        <v>0.35069444444444442</v>
      </c>
    </row>
    <row r="322" spans="1:11" s="53" customFormat="1">
      <c r="A322" s="42" t="str">
        <f>IF(AND(B322=$B$1,K322=""),"２",IF(AND(B322=$B$1,K322&lt;&gt;""),"１",IF(B322&gt;$B$1,"３","4")))</f>
        <v>4</v>
      </c>
      <c r="B322" s="43">
        <v>42852</v>
      </c>
      <c r="C322" s="44" t="s">
        <v>47</v>
      </c>
      <c r="D322" s="45">
        <v>8</v>
      </c>
      <c r="E322" s="46" t="s">
        <v>45</v>
      </c>
      <c r="F322" s="47" t="s">
        <v>74</v>
      </c>
      <c r="G322" s="54">
        <v>10</v>
      </c>
      <c r="H322" s="49">
        <f>IF(OR(J322="",K322=""),"",(K322-J322)/TIMEVALUE("1:00")*60)</f>
        <v>10.000000000000044</v>
      </c>
      <c r="I322" s="50">
        <f>IF(H322="","",G322-H322)</f>
        <v>-4.4408920985006262E-14</v>
      </c>
      <c r="J322" s="51">
        <v>0.35069444444444442</v>
      </c>
      <c r="K322" s="52">
        <v>0.3576388888888889</v>
      </c>
    </row>
    <row r="323" spans="1:11" s="53" customFormat="1">
      <c r="A323" s="42" t="str">
        <f>IF(AND(B323=$B$1,K323=""),"２",IF(AND(B323=$B$1,K323&lt;&gt;""),"１",IF(B323&gt;$B$1,"３","4")))</f>
        <v>4</v>
      </c>
      <c r="B323" s="43">
        <v>42852</v>
      </c>
      <c r="C323" s="44" t="s">
        <v>46</v>
      </c>
      <c r="D323" s="45">
        <v>8</v>
      </c>
      <c r="E323" s="46" t="s">
        <v>45</v>
      </c>
      <c r="F323" s="47" t="s">
        <v>91</v>
      </c>
      <c r="G323" s="54">
        <v>15</v>
      </c>
      <c r="H323" s="49">
        <f>IF(OR(J323="",K323=""),"",(K323-J323)/TIMEVALUE("1:00")*60)</f>
        <v>15.000000000000027</v>
      </c>
      <c r="I323" s="50">
        <f>IF(H323="","",G323-H323)</f>
        <v>-2.6645352591003757E-14</v>
      </c>
      <c r="J323" s="51">
        <v>0.3576388888888889</v>
      </c>
      <c r="K323" s="52">
        <v>0.36805555555555558</v>
      </c>
    </row>
    <row r="324" spans="1:11" s="53" customFormat="1">
      <c r="A324" s="42" t="str">
        <f>IF(AND(B324=$B$1,K324=""),"２",IF(AND(B324=$B$1,K324&lt;&gt;""),"１",IF(B324&gt;$B$1,"３","4")))</f>
        <v>4</v>
      </c>
      <c r="B324" s="43">
        <v>42852</v>
      </c>
      <c r="C324" s="44"/>
      <c r="D324" s="45">
        <v>9</v>
      </c>
      <c r="E324" s="56" t="s">
        <v>45</v>
      </c>
      <c r="F324" s="57" t="s">
        <v>165</v>
      </c>
      <c r="G324" s="48">
        <v>15</v>
      </c>
      <c r="H324" s="49">
        <f>IF(OR(J324="",K324=""),"",(K324-J324)/TIMEVALUE("1:00")*60)</f>
        <v>14.999999999999947</v>
      </c>
      <c r="I324" s="50">
        <f>IF(H324="","",G324-H324)</f>
        <v>5.3290705182007514E-14</v>
      </c>
      <c r="J324" s="51">
        <v>0.38541666666666669</v>
      </c>
      <c r="K324" s="52">
        <v>0.39583333333333331</v>
      </c>
    </row>
    <row r="325" spans="1:11" s="53" customFormat="1">
      <c r="A325" s="42" t="str">
        <f>IF(AND(B325=$B$1,K325=""),"２",IF(AND(B325=$B$1,K325&lt;&gt;""),"１",IF(B325&gt;$B$1,"３","4")))</f>
        <v>4</v>
      </c>
      <c r="B325" s="43">
        <v>42852</v>
      </c>
      <c r="C325" s="44"/>
      <c r="D325" s="45">
        <v>10</v>
      </c>
      <c r="E325" s="46" t="s">
        <v>45</v>
      </c>
      <c r="F325" s="47" t="s">
        <v>163</v>
      </c>
      <c r="G325" s="48">
        <v>90</v>
      </c>
      <c r="H325" s="49">
        <f>IF(OR(J325="",K325=""),"",(K325-J325)/TIMEVALUE("1:00")*60)</f>
        <v>120.00000000000006</v>
      </c>
      <c r="I325" s="50">
        <f>IF(H325="","",G325-H325)</f>
        <v>-30.000000000000057</v>
      </c>
      <c r="J325" s="51">
        <v>0.39583333333333331</v>
      </c>
      <c r="K325" s="52">
        <v>0.47916666666666669</v>
      </c>
    </row>
    <row r="326" spans="1:11" s="53" customFormat="1">
      <c r="A326" s="42" t="str">
        <f>IF(AND(B326=$B$1,K326=""),"２",IF(AND(B326=$B$1,K326&lt;&gt;""),"１",IF(B326&gt;$B$1,"３","4")))</f>
        <v>4</v>
      </c>
      <c r="B326" s="43">
        <v>42852</v>
      </c>
      <c r="C326" s="44" t="s">
        <v>47</v>
      </c>
      <c r="D326" s="45">
        <v>11</v>
      </c>
      <c r="E326" s="56" t="s">
        <v>45</v>
      </c>
      <c r="F326" s="57" t="s">
        <v>55</v>
      </c>
      <c r="G326" s="54">
        <v>10</v>
      </c>
      <c r="H326" s="49">
        <f>IF(OR(J326="",K326=""),"",(K326-J326)/TIMEVALUE("1:00")*60)</f>
        <v>9.9999999999999645</v>
      </c>
      <c r="I326" s="50">
        <f>IF(H326="","",G326-H326)</f>
        <v>3.5527136788005009E-14</v>
      </c>
      <c r="J326" s="51">
        <v>0.47916666666666669</v>
      </c>
      <c r="K326" s="52">
        <v>0.4861111111111111</v>
      </c>
    </row>
    <row r="327" spans="1:11" s="53" customFormat="1">
      <c r="A327" s="42" t="str">
        <f>IF(AND(B327=$B$1,K327=""),"２",IF(AND(B327=$B$1,K327&lt;&gt;""),"１",IF(B327&gt;$B$1,"３","4")))</f>
        <v>4</v>
      </c>
      <c r="B327" s="43">
        <v>42852</v>
      </c>
      <c r="C327" s="44" t="s">
        <v>46</v>
      </c>
      <c r="D327" s="45">
        <v>12</v>
      </c>
      <c r="E327" s="56" t="s">
        <v>45</v>
      </c>
      <c r="F327" s="57" t="s">
        <v>59</v>
      </c>
      <c r="G327" s="54">
        <v>60</v>
      </c>
      <c r="H327" s="49">
        <f>IF(OR(J327="",K327=""),"",(K327-J327)/TIMEVALUE("1:00")*60)</f>
        <v>49.999999999999986</v>
      </c>
      <c r="I327" s="50">
        <f>IF(H327="","",G327-H327)</f>
        <v>10.000000000000014</v>
      </c>
      <c r="J327" s="51">
        <v>0.5</v>
      </c>
      <c r="K327" s="52">
        <v>0.53472222222222221</v>
      </c>
    </row>
    <row r="328" spans="1:11" s="53" customFormat="1">
      <c r="A328" s="42" t="str">
        <f>IF(AND(B328=$B$1,K328=""),"２",IF(AND(B328=$B$1,K328&lt;&gt;""),"１",IF(B328&gt;$B$1,"３","4")))</f>
        <v>4</v>
      </c>
      <c r="B328" s="43">
        <v>42852</v>
      </c>
      <c r="C328" s="44"/>
      <c r="D328" s="45">
        <v>14</v>
      </c>
      <c r="E328" s="56" t="s">
        <v>45</v>
      </c>
      <c r="F328" s="57" t="s">
        <v>164</v>
      </c>
      <c r="G328" s="48">
        <v>90</v>
      </c>
      <c r="H328" s="49">
        <f>IF(OR(J328="",K328=""),"",(K328-J328)/TIMEVALUE("1:00")*60)</f>
        <v>29.999999999999893</v>
      </c>
      <c r="I328" s="50">
        <f>IF(H328="","",G328-H328)</f>
        <v>60.000000000000107</v>
      </c>
      <c r="J328" s="51">
        <v>0.58333333333333337</v>
      </c>
      <c r="K328" s="52">
        <v>0.60416666666666663</v>
      </c>
    </row>
    <row r="329" spans="1:11" s="53" customFormat="1">
      <c r="A329" s="42" t="str">
        <f>IF(AND(B329=$B$1,K329=""),"２",IF(AND(B329=$B$1,K329&lt;&gt;""),"１",IF(B329&gt;$B$1,"３","4")))</f>
        <v>4</v>
      </c>
      <c r="B329" s="43">
        <v>42852</v>
      </c>
      <c r="C329" s="44" t="s">
        <v>47</v>
      </c>
      <c r="D329" s="45">
        <v>14</v>
      </c>
      <c r="E329" s="56" t="s">
        <v>45</v>
      </c>
      <c r="F329" s="57" t="s">
        <v>63</v>
      </c>
      <c r="G329" s="54">
        <v>10</v>
      </c>
      <c r="H329" s="49">
        <f>IF(OR(J329="",K329=""),"",(K329-J329)/TIMEVALUE("1:00")*60)</f>
        <v>9.9999999999999645</v>
      </c>
      <c r="I329" s="50">
        <f>IF(H329="","",G329-H329)</f>
        <v>3.5527136788005009E-14</v>
      </c>
      <c r="J329" s="51">
        <v>0.60416666666666663</v>
      </c>
      <c r="K329" s="52">
        <v>0.61111111111111105</v>
      </c>
    </row>
    <row r="330" spans="1:11" s="53" customFormat="1">
      <c r="A330" s="42" t="str">
        <f>IF(AND(B330=$B$1,K330=""),"２",IF(AND(B330=$B$1,K330&lt;&gt;""),"１",IF(B330&gt;$B$1,"３","4")))</f>
        <v>4</v>
      </c>
      <c r="B330" s="43">
        <v>42852</v>
      </c>
      <c r="C330" s="44" t="s">
        <v>47</v>
      </c>
      <c r="D330" s="45">
        <v>17</v>
      </c>
      <c r="E330" s="54" t="s">
        <v>45</v>
      </c>
      <c r="F330" s="55" t="s">
        <v>66</v>
      </c>
      <c r="G330" s="54">
        <v>10</v>
      </c>
      <c r="H330" s="49">
        <f>IF(OR(J330="",K330=""),"",(K330-J330)/TIMEVALUE("1:00")*60)</f>
        <v>9.9999999999999645</v>
      </c>
      <c r="I330" s="50">
        <f>IF(H330="","",G330-H330)</f>
        <v>3.5527136788005009E-14</v>
      </c>
      <c r="J330" s="51">
        <v>0.70833333333333337</v>
      </c>
      <c r="K330" s="52">
        <v>0.71527777777777779</v>
      </c>
    </row>
    <row r="331" spans="1:11" s="53" customFormat="1">
      <c r="A331" s="42" t="str">
        <f>IF(AND(B331=$B$1,K331=""),"２",IF(AND(B331=$B$1,K331&lt;&gt;""),"１",IF(B331&gt;$B$1,"３","4")))</f>
        <v>4</v>
      </c>
      <c r="B331" s="43">
        <v>42852</v>
      </c>
      <c r="C331" s="44"/>
      <c r="D331" s="45">
        <v>17</v>
      </c>
      <c r="E331" s="56" t="s">
        <v>45</v>
      </c>
      <c r="F331" s="57" t="s">
        <v>150</v>
      </c>
      <c r="G331" s="48">
        <v>90</v>
      </c>
      <c r="H331" s="49">
        <f>IF(OR(J331="",K331=""),"",(K331-J331)/TIMEVALUE("1:00")*60)</f>
        <v>70.000000000000071</v>
      </c>
      <c r="I331" s="50">
        <f>IF(H331="","",G331-H331)</f>
        <v>19.999999999999929</v>
      </c>
      <c r="J331" s="51">
        <v>0.68055555555555547</v>
      </c>
      <c r="K331" s="52">
        <v>0.72916666666666663</v>
      </c>
    </row>
    <row r="332" spans="1:11" s="53" customFormat="1">
      <c r="A332" s="42" t="str">
        <f>IF(AND(B332=$B$1,K332=""),"２",IF(AND(B332=$B$1,K332&lt;&gt;""),"１",IF(B332&gt;$B$1,"３","4")))</f>
        <v>4</v>
      </c>
      <c r="B332" s="43">
        <v>42852</v>
      </c>
      <c r="C332" s="44" t="s">
        <v>47</v>
      </c>
      <c r="D332" s="45">
        <v>19</v>
      </c>
      <c r="E332" s="46" t="s">
        <v>45</v>
      </c>
      <c r="F332" s="47" t="s">
        <v>70</v>
      </c>
      <c r="G332" s="54">
        <v>10</v>
      </c>
      <c r="H332" s="49">
        <f>IF(OR(J332="",K332=""),"",(K332-J332)/TIMEVALUE("1:00")*60)</f>
        <v>10.000000000000124</v>
      </c>
      <c r="I332" s="50">
        <f>IF(H332="","",G332-H332)</f>
        <v>-1.2434497875801753E-13</v>
      </c>
      <c r="J332" s="51">
        <v>0.79166666666666663</v>
      </c>
      <c r="K332" s="52">
        <v>0.79861111111111116</v>
      </c>
    </row>
    <row r="333" spans="1:11" s="53" customFormat="1">
      <c r="A333" s="42" t="str">
        <f>IF(AND(B333=$B$1,K333=""),"２",IF(AND(B333=$B$1,K333&lt;&gt;""),"１",IF(B333&gt;$B$1,"３","4")))</f>
        <v>4</v>
      </c>
      <c r="B333" s="43">
        <v>42852</v>
      </c>
      <c r="C333" s="44" t="s">
        <v>46</v>
      </c>
      <c r="D333" s="45">
        <v>19</v>
      </c>
      <c r="E333" s="46" t="s">
        <v>45</v>
      </c>
      <c r="F333" s="47" t="s">
        <v>72</v>
      </c>
      <c r="G333" s="54">
        <v>60</v>
      </c>
      <c r="H333" s="49">
        <f>IF(OR(J333="",K333=""),"",(K333-J333)/TIMEVALUE("1:00")*60)</f>
        <v>79.999999999999872</v>
      </c>
      <c r="I333" s="50">
        <f>IF(H333="","",G333-H333)</f>
        <v>-19.999999999999872</v>
      </c>
      <c r="J333" s="51">
        <v>0.79861111111111116</v>
      </c>
      <c r="K333" s="52">
        <v>0.85416666666666663</v>
      </c>
    </row>
    <row r="334" spans="1:11" s="53" customFormat="1">
      <c r="A334" s="42" t="str">
        <f>IF(AND(B334=$B$1,K334=""),"２",IF(AND(B334=$B$1,K334&lt;&gt;""),"１",IF(B334&gt;$B$1,"３","4")))</f>
        <v>4</v>
      </c>
      <c r="B334" s="43">
        <v>42852</v>
      </c>
      <c r="C334" s="44" t="s">
        <v>47</v>
      </c>
      <c r="D334" s="45">
        <v>21</v>
      </c>
      <c r="E334" s="46" t="s">
        <v>45</v>
      </c>
      <c r="F334" s="47" t="s">
        <v>73</v>
      </c>
      <c r="G334" s="54">
        <v>90</v>
      </c>
      <c r="H334" s="49">
        <f>IF(OR(J334="",K334=""),"",(K334-J334)/TIMEVALUE("1:00")*60)</f>
        <v>239.99999999999994</v>
      </c>
      <c r="I334" s="50">
        <f>IF(H334="","",G334-H334)</f>
        <v>-149.99999999999994</v>
      </c>
      <c r="J334" s="51">
        <v>0.91666666666666663</v>
      </c>
      <c r="K334" s="52">
        <v>1.0833333333333333</v>
      </c>
    </row>
    <row r="335" spans="1:11" s="53" customFormat="1">
      <c r="A335" s="42" t="str">
        <f>IF(AND(B335=$B$1,K335=""),"２",IF(AND(B335=$B$1,K335&lt;&gt;""),"１",IF(B335&gt;$B$1,"３","4")))</f>
        <v>4</v>
      </c>
      <c r="B335" s="43">
        <v>42853</v>
      </c>
      <c r="C335" s="44" t="s">
        <v>46</v>
      </c>
      <c r="D335" s="45">
        <v>6</v>
      </c>
      <c r="E335" s="46" t="s">
        <v>45</v>
      </c>
      <c r="F335" s="47" t="s">
        <v>50</v>
      </c>
      <c r="G335" s="54">
        <v>60</v>
      </c>
      <c r="H335" s="49">
        <f>IF(OR(J335="",K335=""),"",(K335-J335)/TIMEVALUE("1:00")*60)</f>
        <v>74.999999999999972</v>
      </c>
      <c r="I335" s="50">
        <f>IF(H335="","",G335-H335)</f>
        <v>-14.999999999999972</v>
      </c>
      <c r="J335" s="51">
        <v>0.34375</v>
      </c>
      <c r="K335" s="52">
        <v>0.39583333333333331</v>
      </c>
    </row>
    <row r="336" spans="1:11" s="53" customFormat="1">
      <c r="A336" s="42" t="str">
        <f>IF(AND(B336=$B$1,K336=""),"２",IF(AND(B336=$B$1,K336&lt;&gt;""),"１",IF(B336&gt;$B$1,"３","4")))</f>
        <v>4</v>
      </c>
      <c r="B336" s="43">
        <v>42853</v>
      </c>
      <c r="C336" s="44" t="s">
        <v>46</v>
      </c>
      <c r="D336" s="45">
        <v>8</v>
      </c>
      <c r="E336" s="56" t="s">
        <v>45</v>
      </c>
      <c r="F336" s="57" t="s">
        <v>91</v>
      </c>
      <c r="G336" s="54">
        <v>15</v>
      </c>
      <c r="H336" s="49">
        <f>IF(OR(J336="",K336=""),"",(K336-J336)/TIMEVALUE("1:00")*60)</f>
        <v>5.9999999999999787</v>
      </c>
      <c r="I336" s="50">
        <f>IF(H336="","",G336-H336)</f>
        <v>9.0000000000000213</v>
      </c>
      <c r="J336" s="51">
        <v>0.39583333333333331</v>
      </c>
      <c r="K336" s="52">
        <v>0.39999999999999997</v>
      </c>
    </row>
    <row r="337" spans="1:11" s="53" customFormat="1">
      <c r="A337" s="42" t="str">
        <f>IF(AND(B337=$B$1,K337=""),"２",IF(AND(B337=$B$1,K337&lt;&gt;""),"１",IF(B337&gt;$B$1,"３","4")))</f>
        <v>4</v>
      </c>
      <c r="B337" s="43">
        <v>42853</v>
      </c>
      <c r="C337" s="44" t="s">
        <v>47</v>
      </c>
      <c r="D337" s="45">
        <v>8</v>
      </c>
      <c r="E337" s="46" t="s">
        <v>45</v>
      </c>
      <c r="F337" s="47" t="s">
        <v>74</v>
      </c>
      <c r="G337" s="54">
        <v>10</v>
      </c>
      <c r="H337" s="49">
        <f>IF(OR(J337="",K337=""),"",(K337-J337)/TIMEVALUE("1:00")*60)</f>
        <v>26.000000000000068</v>
      </c>
      <c r="I337" s="50">
        <f>IF(H337="","",G337-H337)</f>
        <v>-16.000000000000068</v>
      </c>
      <c r="J337" s="51">
        <v>0.39999999999999997</v>
      </c>
      <c r="K337" s="52">
        <v>0.41805555555555557</v>
      </c>
    </row>
    <row r="338" spans="1:11" s="53" customFormat="1">
      <c r="A338" s="42" t="str">
        <f>IF(AND(B338=$B$1,K338=""),"２",IF(AND(B338=$B$1,K338&lt;&gt;""),"１",IF(B338&gt;$B$1,"３","4")))</f>
        <v>4</v>
      </c>
      <c r="B338" s="43">
        <v>42853</v>
      </c>
      <c r="C338" s="44" t="s">
        <v>47</v>
      </c>
      <c r="D338" s="45">
        <v>10</v>
      </c>
      <c r="E338" s="56" t="s">
        <v>45</v>
      </c>
      <c r="F338" s="57" t="s">
        <v>76</v>
      </c>
      <c r="G338" s="54">
        <v>20</v>
      </c>
      <c r="H338" s="49">
        <f>IF(OR(J338="",K338=""),"",(K338-J338)/TIMEVALUE("1:00")*60)</f>
        <v>2.9999999999999893</v>
      </c>
      <c r="I338" s="50">
        <f>IF(H338="","",G338-H338)</f>
        <v>17.000000000000011</v>
      </c>
      <c r="J338" s="51">
        <v>0.41805555555555557</v>
      </c>
      <c r="K338" s="52">
        <v>0.4201388888888889</v>
      </c>
    </row>
    <row r="339" spans="1:11" s="53" customFormat="1">
      <c r="A339" s="42" t="str">
        <f>IF(AND(B339=$B$1,K339=""),"２",IF(AND(B339=$B$1,K339&lt;&gt;""),"１",IF(B339&gt;$B$1,"３","4")))</f>
        <v>4</v>
      </c>
      <c r="B339" s="43">
        <v>42853</v>
      </c>
      <c r="C339" s="44" t="s">
        <v>47</v>
      </c>
      <c r="D339" s="45">
        <v>11</v>
      </c>
      <c r="E339" s="46" t="s">
        <v>45</v>
      </c>
      <c r="F339" s="47" t="s">
        <v>55</v>
      </c>
      <c r="G339" s="54">
        <v>10</v>
      </c>
      <c r="H339" s="49">
        <f>IF(OR(J339="",K339=""),"",(K339-J339)/TIMEVALUE("1:00")*60)</f>
        <v>15.000000000000027</v>
      </c>
      <c r="I339" s="50">
        <f>IF(H339="","",G339-H339)</f>
        <v>-5.0000000000000266</v>
      </c>
      <c r="J339" s="51">
        <v>0.45833333333333331</v>
      </c>
      <c r="K339" s="52">
        <v>0.46875</v>
      </c>
    </row>
    <row r="340" spans="1:11" s="53" customFormat="1">
      <c r="A340" s="42" t="str">
        <f>IF(AND(B340=$B$1,K340=""),"２",IF(AND(B340=$B$1,K340&lt;&gt;""),"１",IF(B340&gt;$B$1,"３","4")))</f>
        <v>4</v>
      </c>
      <c r="B340" s="43">
        <v>42853</v>
      </c>
      <c r="C340" s="44"/>
      <c r="D340" s="45">
        <v>12</v>
      </c>
      <c r="E340" s="46" t="s">
        <v>45</v>
      </c>
      <c r="F340" s="47" t="s">
        <v>160</v>
      </c>
      <c r="G340" s="48">
        <v>90</v>
      </c>
      <c r="H340" s="49">
        <f>IF(OR(J340="",K340=""),"",(K340-J340)/TIMEVALUE("1:00")*60)</f>
        <v>94.999999999999986</v>
      </c>
      <c r="I340" s="50">
        <f>IF(H340="","",G340-H340)</f>
        <v>-4.9999999999999858</v>
      </c>
      <c r="J340" s="51">
        <v>0.49305555555555558</v>
      </c>
      <c r="K340" s="52">
        <v>0.55902777777777779</v>
      </c>
    </row>
    <row r="341" spans="1:11" s="53" customFormat="1">
      <c r="A341" s="42" t="str">
        <f>IF(AND(B341=$B$1,K341=""),"２",IF(AND(B341=$B$1,K341&lt;&gt;""),"１",IF(B341&gt;$B$1,"３","4")))</f>
        <v>4</v>
      </c>
      <c r="B341" s="43">
        <v>42853</v>
      </c>
      <c r="C341" s="44" t="s">
        <v>47</v>
      </c>
      <c r="D341" s="45">
        <v>14</v>
      </c>
      <c r="E341" s="54" t="s">
        <v>45</v>
      </c>
      <c r="F341" s="55" t="s">
        <v>63</v>
      </c>
      <c r="G341" s="54">
        <v>10</v>
      </c>
      <c r="H341" s="49">
        <f>IF(OR(J341="",K341=""),"",(K341-J341)/TIMEVALUE("1:00")*60)</f>
        <v>9.9999999999999645</v>
      </c>
      <c r="I341" s="50">
        <f>IF(H341="","",G341-H341)</f>
        <v>3.5527136788005009E-14</v>
      </c>
      <c r="J341" s="51">
        <v>0.58333333333333337</v>
      </c>
      <c r="K341" s="52">
        <v>0.59027777777777779</v>
      </c>
    </row>
    <row r="342" spans="1:11" s="53" customFormat="1">
      <c r="A342" s="42" t="str">
        <f>IF(AND(B342=$B$1,K342=""),"２",IF(AND(B342=$B$1,K342&lt;&gt;""),"１",IF(B342&gt;$B$1,"３","4")))</f>
        <v>4</v>
      </c>
      <c r="B342" s="43">
        <v>42853</v>
      </c>
      <c r="C342" s="44" t="s">
        <v>46</v>
      </c>
      <c r="D342" s="45">
        <v>12</v>
      </c>
      <c r="E342" s="56" t="s">
        <v>45</v>
      </c>
      <c r="F342" s="57" t="s">
        <v>59</v>
      </c>
      <c r="G342" s="54">
        <v>60</v>
      </c>
      <c r="H342" s="49">
        <f>IF(OR(J342="",K342=""),"",(K342-J342)/TIMEVALUE("1:00")*60)</f>
        <v>49.999999999999986</v>
      </c>
      <c r="I342" s="50">
        <f>IF(H342="","",G342-H342)</f>
        <v>10.000000000000014</v>
      </c>
      <c r="J342" s="51">
        <v>0.55902777777777779</v>
      </c>
      <c r="K342" s="52">
        <v>0.59375</v>
      </c>
    </row>
    <row r="343" spans="1:11" s="53" customFormat="1">
      <c r="A343" s="42" t="str">
        <f>IF(AND(B343=$B$1,K343=""),"２",IF(AND(B343=$B$1,K343&lt;&gt;""),"１",IF(B343&gt;$B$1,"３","4")))</f>
        <v>4</v>
      </c>
      <c r="B343" s="43">
        <v>42853</v>
      </c>
      <c r="C343" s="44" t="s">
        <v>47</v>
      </c>
      <c r="D343" s="45">
        <v>14</v>
      </c>
      <c r="E343" s="56" t="s">
        <v>45</v>
      </c>
      <c r="F343" s="57" t="s">
        <v>80</v>
      </c>
      <c r="G343" s="54">
        <v>20</v>
      </c>
      <c r="H343" s="49">
        <f>IF(OR(J343="",K343=""),"",(K343-J343)/TIMEVALUE("1:00")*60)</f>
        <v>2.9999999999999893</v>
      </c>
      <c r="I343" s="50">
        <f>IF(H343="","",G343-H343)</f>
        <v>17.000000000000011</v>
      </c>
      <c r="J343" s="51">
        <v>0.59375</v>
      </c>
      <c r="K343" s="52">
        <v>0.59583333333333333</v>
      </c>
    </row>
    <row r="344" spans="1:11" s="53" customFormat="1">
      <c r="A344" s="42" t="str">
        <f>IF(AND(B344=$B$1,K344=""),"２",IF(AND(B344=$B$1,K344&lt;&gt;""),"１",IF(B344&gt;$B$1,"３","4")))</f>
        <v>4</v>
      </c>
      <c r="B344" s="43">
        <v>42853</v>
      </c>
      <c r="C344" s="44"/>
      <c r="D344" s="45">
        <v>16</v>
      </c>
      <c r="E344" s="46" t="s">
        <v>45</v>
      </c>
      <c r="F344" s="47" t="s">
        <v>155</v>
      </c>
      <c r="G344" s="48">
        <v>40</v>
      </c>
      <c r="H344" s="49">
        <f>IF(OR(J344="",K344=""),"",(K344-J344)/TIMEVALUE("1:00")*60)</f>
        <v>64.000000000000085</v>
      </c>
      <c r="I344" s="50">
        <f>IF(H344="","",G344-H344)</f>
        <v>-24.000000000000085</v>
      </c>
      <c r="J344" s="51">
        <v>0.59583333333333333</v>
      </c>
      <c r="K344" s="52">
        <v>0.64027777777777783</v>
      </c>
    </row>
    <row r="345" spans="1:11" s="53" customFormat="1">
      <c r="A345" s="42" t="str">
        <f>IF(AND(B345=$B$1,K345=""),"２",IF(AND(B345=$B$1,K345&lt;&gt;""),"１",IF(B345&gt;$B$1,"３","4")))</f>
        <v>4</v>
      </c>
      <c r="B345" s="43">
        <v>42853</v>
      </c>
      <c r="C345" s="44"/>
      <c r="D345" s="45">
        <v>13</v>
      </c>
      <c r="E345" s="46" t="s">
        <v>45</v>
      </c>
      <c r="F345" s="47" t="s">
        <v>166</v>
      </c>
      <c r="G345" s="48">
        <v>30</v>
      </c>
      <c r="H345" s="49">
        <f>IF(OR(J345="",K345=""),"",(K345-J345)/TIMEVALUE("1:00")*60)</f>
        <v>32.999999999999886</v>
      </c>
      <c r="I345" s="50">
        <f>IF(H345="","",G345-H345)</f>
        <v>-2.9999999999998863</v>
      </c>
      <c r="J345" s="51">
        <v>0.64027777777777783</v>
      </c>
      <c r="K345" s="52">
        <v>0.66319444444444442</v>
      </c>
    </row>
    <row r="346" spans="1:11" s="53" customFormat="1">
      <c r="A346" s="42" t="str">
        <f>IF(AND(B346=$B$1,K346=""),"２",IF(AND(B346=$B$1,K346&lt;&gt;""),"１",IF(B346&gt;$B$1,"３","4")))</f>
        <v>4</v>
      </c>
      <c r="B346" s="43">
        <v>42853</v>
      </c>
      <c r="C346" s="44" t="s">
        <v>47</v>
      </c>
      <c r="D346" s="45">
        <v>17</v>
      </c>
      <c r="E346" s="56" t="s">
        <v>45</v>
      </c>
      <c r="F346" s="57" t="s">
        <v>83</v>
      </c>
      <c r="G346" s="54">
        <v>20</v>
      </c>
      <c r="H346" s="49">
        <f>IF(OR(J346="",K346=""),"",(K346-J346)/TIMEVALUE("1:00")*60)</f>
        <v>0.99999999999983658</v>
      </c>
      <c r="I346" s="50">
        <f>IF(H346="","",G346-H346)</f>
        <v>19.000000000000163</v>
      </c>
      <c r="J346" s="51">
        <v>0.73958333333333337</v>
      </c>
      <c r="K346" s="52">
        <v>0.7402777777777777</v>
      </c>
    </row>
    <row r="347" spans="1:11" s="53" customFormat="1">
      <c r="A347" s="42" t="str">
        <f>IF(AND(B347=$B$1,K347=""),"２",IF(AND(B347=$B$1,K347&lt;&gt;""),"１",IF(B347&gt;$B$1,"３","4")))</f>
        <v>4</v>
      </c>
      <c r="B347" s="43">
        <v>42853</v>
      </c>
      <c r="C347" s="44" t="s">
        <v>47</v>
      </c>
      <c r="D347" s="45">
        <v>17</v>
      </c>
      <c r="E347" s="46" t="s">
        <v>45</v>
      </c>
      <c r="F347" s="47" t="s">
        <v>66</v>
      </c>
      <c r="G347" s="54">
        <v>10</v>
      </c>
      <c r="H347" s="49">
        <f>IF(OR(J347="",K347=""),"",(K347-J347)/TIMEVALUE("1:00")*60)</f>
        <v>14.00000000000011</v>
      </c>
      <c r="I347" s="50">
        <f>IF(H347="","",G347-H347)</f>
        <v>-4.0000000000001101</v>
      </c>
      <c r="J347" s="51">
        <v>0.7402777777777777</v>
      </c>
      <c r="K347" s="52">
        <v>0.75</v>
      </c>
    </row>
    <row r="348" spans="1:11" s="53" customFormat="1">
      <c r="A348" s="42" t="str">
        <f>IF(AND(B348=$B$1,K348=""),"２",IF(AND(B348=$B$1,K348&lt;&gt;""),"１",IF(B348&gt;$B$1,"３","4")))</f>
        <v>4</v>
      </c>
      <c r="B348" s="43">
        <v>42853</v>
      </c>
      <c r="C348" s="44" t="s">
        <v>47</v>
      </c>
      <c r="D348" s="45">
        <v>19</v>
      </c>
      <c r="E348" s="54" t="s">
        <v>45</v>
      </c>
      <c r="F348" s="55" t="s">
        <v>70</v>
      </c>
      <c r="G348" s="54">
        <v>10</v>
      </c>
      <c r="H348" s="49">
        <f>IF(OR(J348="",K348=""),"",(K348-J348)/TIMEVALUE("1:00")*60)</f>
        <v>10.000000000000124</v>
      </c>
      <c r="I348" s="50">
        <f>IF(H348="","",G348-H348)</f>
        <v>-1.2434497875801753E-13</v>
      </c>
      <c r="J348" s="51">
        <v>0.75</v>
      </c>
      <c r="K348" s="52">
        <v>0.75694444444444453</v>
      </c>
    </row>
    <row r="349" spans="1:11" s="53" customFormat="1">
      <c r="A349" s="42" t="str">
        <f>IF(AND(B349=$B$1,K349=""),"２",IF(AND(B349=$B$1,K349&lt;&gt;""),"１",IF(B349&gt;$B$1,"３","4")))</f>
        <v>4</v>
      </c>
      <c r="B349" s="43">
        <v>42853</v>
      </c>
      <c r="C349" s="44" t="s">
        <v>46</v>
      </c>
      <c r="D349" s="45">
        <v>19</v>
      </c>
      <c r="E349" s="46" t="s">
        <v>45</v>
      </c>
      <c r="F349" s="47" t="s">
        <v>72</v>
      </c>
      <c r="G349" s="54">
        <v>60</v>
      </c>
      <c r="H349" s="49">
        <f>IF(OR(J349="",K349=""),"",(K349-J349)/TIMEVALUE("1:00")*60)</f>
        <v>90</v>
      </c>
      <c r="I349" s="50">
        <f>IF(H349="","",G349-H349)</f>
        <v>-30</v>
      </c>
      <c r="J349" s="51">
        <v>0.83333333333333337</v>
      </c>
      <c r="K349" s="52">
        <v>0.89583333333333337</v>
      </c>
    </row>
    <row r="350" spans="1:11" s="53" customFormat="1">
      <c r="A350" s="42" t="str">
        <f>IF(AND(B350=$B$1,K350=""),"２",IF(AND(B350=$B$1,K350&lt;&gt;""),"１",IF(B350&gt;$B$1,"３","4")))</f>
        <v>4</v>
      </c>
      <c r="B350" s="43">
        <v>42853</v>
      </c>
      <c r="C350" s="44" t="s">
        <v>47</v>
      </c>
      <c r="D350" s="45">
        <v>21</v>
      </c>
      <c r="E350" s="56" t="s">
        <v>45</v>
      </c>
      <c r="F350" s="57" t="s">
        <v>73</v>
      </c>
      <c r="G350" s="54">
        <v>90</v>
      </c>
      <c r="H350" s="49">
        <f>IF(OR(J350="",K350=""),"",(K350-J350)/TIMEVALUE("1:00")*60)</f>
        <v>90</v>
      </c>
      <c r="I350" s="50">
        <f>IF(H350="","",G350-H350)</f>
        <v>0</v>
      </c>
      <c r="J350" s="51">
        <v>0.89583333333333337</v>
      </c>
      <c r="K350" s="52">
        <v>0.95833333333333337</v>
      </c>
    </row>
    <row r="351" spans="1:11" s="53" customFormat="1">
      <c r="A351" s="42" t="str">
        <f>IF(AND(B351=$B$1,K351=""),"２",IF(AND(B351=$B$1,K351&lt;&gt;""),"１",IF(B351&gt;$B$1,"３","4")))</f>
        <v>4</v>
      </c>
      <c r="B351" s="43">
        <v>42856</v>
      </c>
      <c r="C351" s="44" t="s">
        <v>46</v>
      </c>
      <c r="D351" s="45">
        <v>6</v>
      </c>
      <c r="E351" s="56" t="s">
        <v>45</v>
      </c>
      <c r="F351" s="57" t="s">
        <v>50</v>
      </c>
      <c r="G351" s="54">
        <v>60</v>
      </c>
      <c r="H351" s="49">
        <f>IF(OR(J351="",K351=""),"",(K351-J351)/TIMEVALUE("1:00")*60)</f>
        <v>46.999999999999993</v>
      </c>
      <c r="I351" s="50">
        <f>IF(H351="","",G351-H351)</f>
        <v>13.000000000000007</v>
      </c>
      <c r="J351" s="51">
        <v>0.27430555555555552</v>
      </c>
      <c r="K351" s="52">
        <v>0.30694444444444441</v>
      </c>
    </row>
    <row r="352" spans="1:11" s="53" customFormat="1">
      <c r="A352" s="42" t="str">
        <f>IF(AND(B352=$B$1,K352=""),"２",IF(AND(B352=$B$1,K352&lt;&gt;""),"１",IF(B352&gt;$B$1,"３","4")))</f>
        <v>4</v>
      </c>
      <c r="B352" s="43">
        <v>42856</v>
      </c>
      <c r="C352" s="44" t="s">
        <v>46</v>
      </c>
      <c r="D352" s="45">
        <v>8</v>
      </c>
      <c r="E352" s="56" t="s">
        <v>45</v>
      </c>
      <c r="F352" s="57" t="s">
        <v>91</v>
      </c>
      <c r="G352" s="54">
        <v>15</v>
      </c>
      <c r="H352" s="49">
        <f>IF(OR(J352="",K352=""),"",(K352-J352)/TIMEVALUE("1:00")*60)</f>
        <v>5.0000000000000622</v>
      </c>
      <c r="I352" s="50">
        <f>IF(H352="","",G352-H352)</f>
        <v>9.9999999999999378</v>
      </c>
      <c r="J352" s="51">
        <v>0.30694444444444441</v>
      </c>
      <c r="K352" s="52">
        <v>0.31041666666666667</v>
      </c>
    </row>
    <row r="353" spans="1:11" s="53" customFormat="1">
      <c r="A353" s="42" t="str">
        <f>IF(AND(B353=$B$1,K353=""),"２",IF(AND(B353=$B$1,K353&lt;&gt;""),"１",IF(B353&gt;$B$1,"３","4")))</f>
        <v>4</v>
      </c>
      <c r="B353" s="43">
        <v>42856</v>
      </c>
      <c r="C353" s="44" t="s">
        <v>47</v>
      </c>
      <c r="D353" s="45">
        <v>8</v>
      </c>
      <c r="E353" s="46" t="s">
        <v>45</v>
      </c>
      <c r="F353" s="47" t="s">
        <v>74</v>
      </c>
      <c r="G353" s="54">
        <v>10</v>
      </c>
      <c r="H353" s="49">
        <f>IF(OR(J353="",K353=""),"",(K353-J353)/TIMEVALUE("1:00")*60)</f>
        <v>27.999999999999979</v>
      </c>
      <c r="I353" s="50">
        <f>IF(H353="","",G353-H353)</f>
        <v>-17.999999999999979</v>
      </c>
      <c r="J353" s="51">
        <v>0.31041666666666667</v>
      </c>
      <c r="K353" s="52">
        <v>0.3298611111111111</v>
      </c>
    </row>
    <row r="354" spans="1:11" s="53" customFormat="1">
      <c r="A354" s="42" t="str">
        <f>IF(AND(B354=$B$1,K354=""),"２",IF(AND(B354=$B$1,K354&lt;&gt;""),"１",IF(B354&gt;$B$1,"３","4")))</f>
        <v>4</v>
      </c>
      <c r="B354" s="43">
        <v>42856</v>
      </c>
      <c r="C354" s="44" t="s">
        <v>46</v>
      </c>
      <c r="D354" s="45">
        <v>18</v>
      </c>
      <c r="E354" s="46" t="s">
        <v>45</v>
      </c>
      <c r="F354" s="47" t="s">
        <v>68</v>
      </c>
      <c r="G354" s="54">
        <v>5</v>
      </c>
      <c r="H354" s="49">
        <f>IF(OR(J354="",K354=""),"",(K354-J354)/TIMEVALUE("1:00")*60)</f>
        <v>25.000000000000071</v>
      </c>
      <c r="I354" s="50">
        <f>IF(H354="","",G354-H354)</f>
        <v>-20.000000000000071</v>
      </c>
      <c r="J354" s="51">
        <v>0.3298611111111111</v>
      </c>
      <c r="K354" s="52">
        <v>0.34722222222222227</v>
      </c>
    </row>
    <row r="355" spans="1:11" s="53" customFormat="1">
      <c r="A355" s="42" t="str">
        <f>IF(AND(B355=$B$1,K355=""),"２",IF(AND(B355=$B$1,K355&lt;&gt;""),"１",IF(B355&gt;$B$1,"３","4")))</f>
        <v>4</v>
      </c>
      <c r="B355" s="43">
        <v>42856</v>
      </c>
      <c r="C355" s="44" t="s">
        <v>86</v>
      </c>
      <c r="D355" s="45">
        <v>13</v>
      </c>
      <c r="E355" s="46" t="s">
        <v>45</v>
      </c>
      <c r="F355" s="47" t="s">
        <v>137</v>
      </c>
      <c r="G355" s="54">
        <v>20</v>
      </c>
      <c r="H355" s="49">
        <f>IF(OR(J355="",K355=""),"",(K355-J355)/TIMEVALUE("1:00")*60)</f>
        <v>79.999999999999872</v>
      </c>
      <c r="I355" s="50">
        <f>IF(H355="","",G355-H355)</f>
        <v>-59.999999999999872</v>
      </c>
      <c r="J355" s="51">
        <v>0.34722222222222227</v>
      </c>
      <c r="K355" s="52">
        <v>0.40277777777777773</v>
      </c>
    </row>
    <row r="356" spans="1:11" s="53" customFormat="1">
      <c r="A356" s="42" t="str">
        <f>IF(AND(B356=$B$1,K356=""),"２",IF(AND(B356=$B$1,K356&lt;&gt;""),"１",IF(B356&gt;$B$1,"３","4")))</f>
        <v>4</v>
      </c>
      <c r="B356" s="43">
        <v>42856</v>
      </c>
      <c r="C356" s="44" t="s">
        <v>47</v>
      </c>
      <c r="D356" s="45">
        <v>10</v>
      </c>
      <c r="E356" s="56" t="s">
        <v>45</v>
      </c>
      <c r="F356" s="57" t="s">
        <v>76</v>
      </c>
      <c r="G356" s="54">
        <v>20</v>
      </c>
      <c r="H356" s="49">
        <f>IF(OR(J356="",K356=""),"",(K356-J356)/TIMEVALUE("1:00")*60)</f>
        <v>4.9999999999999822</v>
      </c>
      <c r="I356" s="50">
        <f>IF(H356="","",G356-H356)</f>
        <v>15.000000000000018</v>
      </c>
      <c r="J356" s="51">
        <v>0.5</v>
      </c>
      <c r="K356" s="52">
        <v>0.50347222222222221</v>
      </c>
    </row>
    <row r="357" spans="1:11" s="53" customFormat="1">
      <c r="A357" s="42" t="str">
        <f>IF(AND(B357=$B$1,K357=""),"２",IF(AND(B357=$B$1,K357&lt;&gt;""),"１",IF(B357&gt;$B$1,"３","4")))</f>
        <v>4</v>
      </c>
      <c r="B357" s="43">
        <v>42856</v>
      </c>
      <c r="C357" s="44"/>
      <c r="D357" s="45">
        <v>9</v>
      </c>
      <c r="E357" s="56" t="s">
        <v>45</v>
      </c>
      <c r="F357" s="57" t="s">
        <v>167</v>
      </c>
      <c r="G357" s="48">
        <v>120</v>
      </c>
      <c r="H357" s="49">
        <f>IF(OR(J357="",K357=""),"",(K357-J357)/TIMEVALUE("1:00")*60)</f>
        <v>200</v>
      </c>
      <c r="I357" s="50">
        <f>IF(H357="","",G357-H357)</f>
        <v>-80</v>
      </c>
      <c r="J357" s="51">
        <v>0.40277777777777773</v>
      </c>
      <c r="K357" s="52">
        <v>0.54166666666666663</v>
      </c>
    </row>
    <row r="358" spans="1:11" s="53" customFormat="1">
      <c r="A358" s="42" t="str">
        <f>IF(AND(B358=$B$1,K358=""),"２",IF(AND(B358=$B$1,K358&lt;&gt;""),"１",IF(B358&gt;$B$1,"３","4")))</f>
        <v>4</v>
      </c>
      <c r="B358" s="43">
        <v>42856</v>
      </c>
      <c r="C358" s="44" t="s">
        <v>46</v>
      </c>
      <c r="D358" s="45">
        <v>12</v>
      </c>
      <c r="E358" s="56" t="s">
        <v>45</v>
      </c>
      <c r="F358" s="57" t="s">
        <v>59</v>
      </c>
      <c r="G358" s="54">
        <v>60</v>
      </c>
      <c r="H358" s="49">
        <f>IF(OR(J358="",K358=""),"",(K358-J358)/TIMEVALUE("1:00")*60)</f>
        <v>25.000000000000071</v>
      </c>
      <c r="I358" s="50">
        <f>IF(H358="","",G358-H358)</f>
        <v>34.999999999999929</v>
      </c>
      <c r="J358" s="51">
        <v>0.54166666666666663</v>
      </c>
      <c r="K358" s="52">
        <v>0.55902777777777779</v>
      </c>
    </row>
    <row r="359" spans="1:11" s="53" customFormat="1">
      <c r="A359" s="42" t="str">
        <f>IF(AND(B359=$B$1,K359=""),"２",IF(AND(B359=$B$1,K359&lt;&gt;""),"１",IF(B359&gt;$B$1,"３","4")))</f>
        <v>4</v>
      </c>
      <c r="B359" s="43">
        <v>42856</v>
      </c>
      <c r="C359" s="44" t="s">
        <v>47</v>
      </c>
      <c r="D359" s="45">
        <v>11</v>
      </c>
      <c r="E359" s="46" t="s">
        <v>45</v>
      </c>
      <c r="F359" s="47" t="s">
        <v>55</v>
      </c>
      <c r="G359" s="54">
        <v>10</v>
      </c>
      <c r="H359" s="49">
        <f>IF(OR(J359="",K359=""),"",(K359-J359)/TIMEVALUE("1:00")*60)</f>
        <v>19.999999999999929</v>
      </c>
      <c r="I359" s="50">
        <f>IF(H359="","",G359-H359)</f>
        <v>-9.9999999999999289</v>
      </c>
      <c r="J359" s="51">
        <v>0.55902777777777779</v>
      </c>
      <c r="K359" s="52">
        <v>0.57291666666666663</v>
      </c>
    </row>
    <row r="360" spans="1:11" s="53" customFormat="1">
      <c r="A360" s="42" t="str">
        <f>IF(AND(B360=$B$1,K360=""),"２",IF(AND(B360=$B$1,K360&lt;&gt;""),"１",IF(B360&gt;$B$1,"３","4")))</f>
        <v>4</v>
      </c>
      <c r="B360" s="43">
        <v>42856</v>
      </c>
      <c r="C360" s="44" t="s">
        <v>47</v>
      </c>
      <c r="D360" s="45">
        <v>14</v>
      </c>
      <c r="E360" s="46" t="s">
        <v>45</v>
      </c>
      <c r="F360" s="47" t="s">
        <v>80</v>
      </c>
      <c r="G360" s="54">
        <v>20</v>
      </c>
      <c r="H360" s="49">
        <f>IF(OR(J360="",K360=""),"",(K360-J360)/TIMEVALUE("1:00")*60)</f>
        <v>30.000000000000053</v>
      </c>
      <c r="I360" s="50">
        <f>IF(H360="","",G360-H360)</f>
        <v>-10.000000000000053</v>
      </c>
      <c r="J360" s="51">
        <v>0.60069444444444442</v>
      </c>
      <c r="K360" s="52">
        <v>0.62152777777777779</v>
      </c>
    </row>
    <row r="361" spans="1:11" s="53" customFormat="1">
      <c r="A361" s="42" t="str">
        <f>IF(AND(B361=$B$1,K361=""),"２",IF(AND(B361=$B$1,K361&lt;&gt;""),"１",IF(B361&gt;$B$1,"３","4")))</f>
        <v>4</v>
      </c>
      <c r="B361" s="43">
        <v>42856</v>
      </c>
      <c r="C361" s="44" t="s">
        <v>47</v>
      </c>
      <c r="D361" s="45">
        <v>14</v>
      </c>
      <c r="E361" s="56" t="s">
        <v>45</v>
      </c>
      <c r="F361" s="57" t="s">
        <v>63</v>
      </c>
      <c r="G361" s="54">
        <v>10</v>
      </c>
      <c r="H361" s="49">
        <f>IF(OR(J361="",K361=""),"",(K361-J361)/TIMEVALUE("1:00")*60)</f>
        <v>1.9999999999999929</v>
      </c>
      <c r="I361" s="50">
        <f>IF(H361="","",G361-H361)</f>
        <v>8.0000000000000071</v>
      </c>
      <c r="J361" s="51">
        <v>0.62152777777777779</v>
      </c>
      <c r="K361" s="52">
        <v>0.62291666666666667</v>
      </c>
    </row>
    <row r="362" spans="1:11" s="53" customFormat="1">
      <c r="A362" s="42" t="str">
        <f>IF(AND(B362=$B$1,K362=""),"２",IF(AND(B362=$B$1,K362&lt;&gt;""),"１",IF(B362&gt;$B$1,"３","4")))</f>
        <v>4</v>
      </c>
      <c r="B362" s="43">
        <v>42856</v>
      </c>
      <c r="C362" s="44" t="s">
        <v>47</v>
      </c>
      <c r="D362" s="45">
        <v>17</v>
      </c>
      <c r="E362" s="56" t="s">
        <v>45</v>
      </c>
      <c r="F362" s="57" t="s">
        <v>83</v>
      </c>
      <c r="G362" s="54">
        <v>20</v>
      </c>
      <c r="H362" s="49">
        <f>IF(OR(J362="",K362=""),"",(K362-J362)/TIMEVALUE("1:00")*60)</f>
        <v>2.9999999999998295</v>
      </c>
      <c r="I362" s="50">
        <f>IF(H362="","",G362-H362)</f>
        <v>17.000000000000171</v>
      </c>
      <c r="J362" s="51">
        <v>0.72569444444444453</v>
      </c>
      <c r="K362" s="52">
        <v>0.72777777777777775</v>
      </c>
    </row>
    <row r="363" spans="1:11" s="53" customFormat="1">
      <c r="A363" s="42" t="str">
        <f>IF(AND(B363=$B$1,K363=""),"２",IF(AND(B363=$B$1,K363&lt;&gt;""),"１",IF(B363&gt;$B$1,"３","4")))</f>
        <v>4</v>
      </c>
      <c r="B363" s="43">
        <v>42856</v>
      </c>
      <c r="C363" s="44" t="s">
        <v>47</v>
      </c>
      <c r="D363" s="45">
        <v>17</v>
      </c>
      <c r="E363" s="56" t="s">
        <v>45</v>
      </c>
      <c r="F363" s="57" t="s">
        <v>66</v>
      </c>
      <c r="G363" s="54">
        <v>10</v>
      </c>
      <c r="H363" s="49">
        <f>IF(OR(J363="",K363=""),"",(K363-J363)/TIMEVALUE("1:00")*60)</f>
        <v>4.0000000000001457</v>
      </c>
      <c r="I363" s="50">
        <f>IF(H363="","",G363-H363)</f>
        <v>5.9999999999998543</v>
      </c>
      <c r="J363" s="51">
        <v>0.72777777777777775</v>
      </c>
      <c r="K363" s="52">
        <v>0.73055555555555562</v>
      </c>
    </row>
    <row r="364" spans="1:11" s="53" customFormat="1">
      <c r="A364" s="42" t="str">
        <f>IF(AND(B364=$B$1,K364=""),"２",IF(AND(B364=$B$1,K364&lt;&gt;""),"１",IF(B364&gt;$B$1,"３","4")))</f>
        <v>4</v>
      </c>
      <c r="B364" s="43">
        <v>42856</v>
      </c>
      <c r="C364" s="44" t="s">
        <v>47</v>
      </c>
      <c r="D364" s="45">
        <v>21</v>
      </c>
      <c r="E364" s="46" t="s">
        <v>45</v>
      </c>
      <c r="F364" s="47" t="s">
        <v>73</v>
      </c>
      <c r="G364" s="54">
        <v>90</v>
      </c>
      <c r="H364" s="49">
        <f>IF(OR(J364="",K364=""),"",(K364-J364)/TIMEVALUE("1:00")*60)</f>
        <v>92.999999999999829</v>
      </c>
      <c r="I364" s="50">
        <f>IF(H364="","",G364-H364)</f>
        <v>-2.9999999999998295</v>
      </c>
      <c r="J364" s="51">
        <v>0.73055555555555562</v>
      </c>
      <c r="K364" s="52">
        <v>0.79513888888888884</v>
      </c>
    </row>
    <row r="365" spans="1:11" s="53" customFormat="1">
      <c r="A365" s="42" t="str">
        <f>IF(AND(B365=$B$1,K365=""),"２",IF(AND(B365=$B$1,K365&lt;&gt;""),"１",IF(B365&gt;$B$1,"３","4")))</f>
        <v>4</v>
      </c>
      <c r="B365" s="43">
        <v>42856</v>
      </c>
      <c r="C365" s="44" t="s">
        <v>46</v>
      </c>
      <c r="D365" s="45">
        <v>19</v>
      </c>
      <c r="E365" s="56" t="s">
        <v>45</v>
      </c>
      <c r="F365" s="57" t="s">
        <v>72</v>
      </c>
      <c r="G365" s="54">
        <v>60</v>
      </c>
      <c r="H365" s="49">
        <f>IF(OR(J365="",K365=""),"",(K365-J365)/TIMEVALUE("1:00")*60)</f>
        <v>45</v>
      </c>
      <c r="I365" s="50">
        <f>IF(H365="","",G365-H365)</f>
        <v>15</v>
      </c>
      <c r="J365" s="51">
        <v>0.82291666666666663</v>
      </c>
      <c r="K365" s="52">
        <v>0.85416666666666663</v>
      </c>
    </row>
    <row r="366" spans="1:11" s="53" customFormat="1">
      <c r="A366" s="42" t="str">
        <f>IF(AND(B366=$B$1,K366=""),"２",IF(AND(B366=$B$1,K366&lt;&gt;""),"１",IF(B366&gt;$B$1,"３","4")))</f>
        <v>4</v>
      </c>
      <c r="B366" s="43">
        <v>42856</v>
      </c>
      <c r="C366" s="44" t="s">
        <v>47</v>
      </c>
      <c r="D366" s="45">
        <v>19</v>
      </c>
      <c r="E366" s="56" t="s">
        <v>45</v>
      </c>
      <c r="F366" s="57" t="s">
        <v>70</v>
      </c>
      <c r="G366" s="54">
        <v>10</v>
      </c>
      <c r="H366" s="49">
        <f>IF(OR(J366="",K366=""),"",(K366-J366)/TIMEVALUE("1:00")*60)</f>
        <v>4.9999999999999822</v>
      </c>
      <c r="I366" s="50">
        <f>IF(H366="","",G366-H366)</f>
        <v>5.0000000000000178</v>
      </c>
      <c r="J366" s="51">
        <v>0.85416666666666663</v>
      </c>
      <c r="K366" s="52">
        <v>0.85763888888888884</v>
      </c>
    </row>
    <row r="367" spans="1:11" s="53" customFormat="1">
      <c r="A367" s="42" t="str">
        <f>IF(AND(B367=$B$1,K367=""),"２",IF(AND(B367=$B$1,K367&lt;&gt;""),"１",IF(B367&gt;$B$1,"３","4")))</f>
        <v>4</v>
      </c>
      <c r="B367" s="43">
        <v>42856</v>
      </c>
      <c r="C367" s="44" t="s">
        <v>46</v>
      </c>
      <c r="D367" s="45">
        <v>18</v>
      </c>
      <c r="E367" s="46" t="s">
        <v>45</v>
      </c>
      <c r="F367" s="47" t="s">
        <v>69</v>
      </c>
      <c r="G367" s="54">
        <v>10</v>
      </c>
      <c r="H367" s="49">
        <f>IF(OR(J367="",K367=""),"",(K367-J367)/TIMEVALUE("1:00")*60)</f>
        <v>60.000000000000107</v>
      </c>
      <c r="I367" s="50">
        <f>IF(H367="","",G367-H367)</f>
        <v>-50.000000000000107</v>
      </c>
      <c r="J367" s="51">
        <v>0.91666666666666663</v>
      </c>
      <c r="K367" s="52">
        <v>0.95833333333333337</v>
      </c>
    </row>
    <row r="368" spans="1:11" s="53" customFormat="1">
      <c r="A368" s="42" t="str">
        <f>IF(AND(B368=$B$1,K368=""),"２",IF(AND(B368=$B$1,K368&lt;&gt;""),"１",IF(B368&gt;$B$1,"３","4")))</f>
        <v>4</v>
      </c>
      <c r="B368" s="43">
        <v>42857</v>
      </c>
      <c r="C368" s="44" t="s">
        <v>46</v>
      </c>
      <c r="D368" s="45">
        <v>6</v>
      </c>
      <c r="E368" s="56" t="s">
        <v>45</v>
      </c>
      <c r="F368" s="57" t="s">
        <v>50</v>
      </c>
      <c r="G368" s="54">
        <v>60</v>
      </c>
      <c r="H368" s="49">
        <f>IF(OR(J368="",K368=""),"",(K368-J368)/TIMEVALUE("1:00")*60)</f>
        <v>59.999999999999943</v>
      </c>
      <c r="I368" s="50">
        <f>IF(H368="","",G368-H368)</f>
        <v>5.6843418860808015E-14</v>
      </c>
      <c r="J368" s="51">
        <v>0.25694444444444448</v>
      </c>
      <c r="K368" s="52">
        <v>0.2986111111111111</v>
      </c>
    </row>
    <row r="369" spans="1:11" s="53" customFormat="1">
      <c r="A369" s="42" t="str">
        <f>IF(AND(B369=$B$1,K369=""),"２",IF(AND(B369=$B$1,K369&lt;&gt;""),"１",IF(B369&gt;$B$1,"３","4")))</f>
        <v>4</v>
      </c>
      <c r="B369" s="43">
        <v>42857</v>
      </c>
      <c r="C369" s="44" t="s">
        <v>46</v>
      </c>
      <c r="D369" s="45">
        <v>8</v>
      </c>
      <c r="E369" s="56" t="s">
        <v>45</v>
      </c>
      <c r="F369" s="57" t="s">
        <v>91</v>
      </c>
      <c r="G369" s="54">
        <v>15</v>
      </c>
      <c r="H369" s="49">
        <f>IF(OR(J369="",K369=""),"",(K369-J369)/TIMEVALUE("1:00")*60)</f>
        <v>9.9999999999999645</v>
      </c>
      <c r="I369" s="50">
        <f>IF(H369="","",G369-H369)</f>
        <v>5.0000000000000355</v>
      </c>
      <c r="J369" s="51">
        <v>0.2986111111111111</v>
      </c>
      <c r="K369" s="52">
        <v>0.30555555555555552</v>
      </c>
    </row>
    <row r="370" spans="1:11" s="53" customFormat="1">
      <c r="A370" s="42" t="str">
        <f>IF(AND(B370=$B$1,K370=""),"２",IF(AND(B370=$B$1,K370&lt;&gt;""),"１",IF(B370&gt;$B$1,"３","4")))</f>
        <v>4</v>
      </c>
      <c r="B370" s="43">
        <v>42857</v>
      </c>
      <c r="C370" s="44" t="s">
        <v>47</v>
      </c>
      <c r="D370" s="45">
        <v>8</v>
      </c>
      <c r="E370" s="46" t="s">
        <v>45</v>
      </c>
      <c r="F370" s="47" t="s">
        <v>74</v>
      </c>
      <c r="G370" s="54">
        <v>10</v>
      </c>
      <c r="H370" s="49">
        <f>IF(OR(J370="",K370=""),"",(K370-J370)/TIMEVALUE("1:00")*60)</f>
        <v>11.000000000000041</v>
      </c>
      <c r="I370" s="50">
        <f>IF(H370="","",G370-H370)</f>
        <v>-1.0000000000000409</v>
      </c>
      <c r="J370" s="51">
        <v>0.30555555555555552</v>
      </c>
      <c r="K370" s="52">
        <v>0.31319444444444444</v>
      </c>
    </row>
    <row r="371" spans="1:11" s="53" customFormat="1">
      <c r="A371" s="42" t="str">
        <f>IF(AND(B371=$B$1,K371=""),"２",IF(AND(B371=$B$1,K371&lt;&gt;""),"１",IF(B371&gt;$B$1,"３","4")))</f>
        <v>4</v>
      </c>
      <c r="B371" s="43">
        <v>42857</v>
      </c>
      <c r="C371" s="44"/>
      <c r="D371" s="45">
        <v>8</v>
      </c>
      <c r="E371" s="46" t="s">
        <v>45</v>
      </c>
      <c r="F371" s="47" t="s">
        <v>172</v>
      </c>
      <c r="G371" s="48">
        <v>20</v>
      </c>
      <c r="H371" s="49">
        <f>IF(OR(J371="",K371=""),"",(K371-J371)/TIMEVALUE("1:00")*60)</f>
        <v>59.000000000000028</v>
      </c>
      <c r="I371" s="50">
        <f>IF(H371="","",G371-H371)</f>
        <v>-39.000000000000028</v>
      </c>
      <c r="J371" s="51">
        <v>0.31319444444444444</v>
      </c>
      <c r="K371" s="52">
        <v>0.35416666666666669</v>
      </c>
    </row>
    <row r="372" spans="1:11" s="53" customFormat="1">
      <c r="A372" s="42" t="str">
        <f>IF(AND(B372=$B$1,K372=""),"２",IF(AND(B372=$B$1,K372&lt;&gt;""),"１",IF(B372&gt;$B$1,"３","4")))</f>
        <v>4</v>
      </c>
      <c r="B372" s="43">
        <v>42857</v>
      </c>
      <c r="C372" s="44" t="s">
        <v>46</v>
      </c>
      <c r="D372" s="45">
        <v>18</v>
      </c>
      <c r="E372" s="46" t="s">
        <v>45</v>
      </c>
      <c r="F372" s="47" t="s">
        <v>69</v>
      </c>
      <c r="G372" s="54">
        <v>10</v>
      </c>
      <c r="H372" s="49">
        <f>IF(OR(J372="",K372=""),"",(K372-J372)/TIMEVALUE("1:00")*60)</f>
        <v>20.000000000000007</v>
      </c>
      <c r="I372" s="50">
        <f>IF(H372="","",G372-H372)</f>
        <v>-10.000000000000007</v>
      </c>
      <c r="J372" s="51">
        <v>0.3611111111111111</v>
      </c>
      <c r="K372" s="52">
        <v>0.375</v>
      </c>
    </row>
    <row r="373" spans="1:11" s="53" customFormat="1">
      <c r="A373" s="42" t="str">
        <f>IF(AND(B373=$B$1,K373=""),"２",IF(AND(B373=$B$1,K373&lt;&gt;""),"１",IF(B373&gt;$B$1,"３","4")))</f>
        <v>4</v>
      </c>
      <c r="B373" s="43">
        <v>42857</v>
      </c>
      <c r="C373" s="44" t="s">
        <v>47</v>
      </c>
      <c r="D373" s="45">
        <v>10</v>
      </c>
      <c r="E373" s="56" t="s">
        <v>45</v>
      </c>
      <c r="F373" s="57" t="s">
        <v>76</v>
      </c>
      <c r="G373" s="54">
        <v>20</v>
      </c>
      <c r="H373" s="49">
        <f>IF(OR(J373="",K373=""),"",(K373-J373)/TIMEVALUE("1:00")*60)</f>
        <v>583</v>
      </c>
      <c r="I373" s="50">
        <f>IF(H373="","",G373-H373)</f>
        <v>-563</v>
      </c>
      <c r="J373" s="51">
        <v>0</v>
      </c>
      <c r="K373" s="52">
        <v>0.40486111111111112</v>
      </c>
    </row>
    <row r="374" spans="1:11" s="53" customFormat="1">
      <c r="A374" s="42" t="str">
        <f>IF(AND(B374=$B$1,K374=""),"２",IF(AND(B374=$B$1,K374&lt;&gt;""),"１",IF(B374&gt;$B$1,"３","4")))</f>
        <v>4</v>
      </c>
      <c r="B374" s="43">
        <v>42857</v>
      </c>
      <c r="C374" s="44" t="s">
        <v>47</v>
      </c>
      <c r="D374" s="45">
        <v>11</v>
      </c>
      <c r="E374" s="54" t="s">
        <v>45</v>
      </c>
      <c r="F374" s="55" t="s">
        <v>55</v>
      </c>
      <c r="G374" s="54">
        <v>10</v>
      </c>
      <c r="H374" s="49">
        <f>IF(OR(J374="",K374=""),"",(K374-J374)/TIMEVALUE("1:00")*60)</f>
        <v>9.9999999999999645</v>
      </c>
      <c r="I374" s="50">
        <f>IF(H374="","",G374-H374)</f>
        <v>3.5527136788005009E-14</v>
      </c>
      <c r="J374" s="51">
        <v>0.45833333333333331</v>
      </c>
      <c r="K374" s="52">
        <v>0.46527777777777773</v>
      </c>
    </row>
    <row r="375" spans="1:11" s="53" customFormat="1">
      <c r="A375" s="42" t="str">
        <f>IF(AND(B375=$B$1,K375=""),"２",IF(AND(B375=$B$1,K375&lt;&gt;""),"１",IF(B375&gt;$B$1,"３","4")))</f>
        <v>4</v>
      </c>
      <c r="B375" s="43">
        <v>42857</v>
      </c>
      <c r="C375" s="44"/>
      <c r="D375" s="45">
        <v>10</v>
      </c>
      <c r="E375" s="56" t="s">
        <v>45</v>
      </c>
      <c r="F375" s="57" t="s">
        <v>75</v>
      </c>
      <c r="G375" s="48">
        <v>60</v>
      </c>
      <c r="H375" s="49">
        <f>IF(OR(J375="",K375=""),"",(K375-J375)/TIMEVALUE("1:00")*60)</f>
        <v>45</v>
      </c>
      <c r="I375" s="50">
        <f>IF(H375="","",G375-H375)</f>
        <v>15</v>
      </c>
      <c r="J375" s="51">
        <v>0.44791666666666669</v>
      </c>
      <c r="K375" s="52">
        <v>0.47916666666666669</v>
      </c>
    </row>
    <row r="376" spans="1:11" s="53" customFormat="1">
      <c r="A376" s="42" t="str">
        <f>IF(AND(B376=$B$1,K376=""),"２",IF(AND(B376=$B$1,K376&lt;&gt;""),"１",IF(B376&gt;$B$1,"３","4")))</f>
        <v>4</v>
      </c>
      <c r="B376" s="43">
        <v>42857</v>
      </c>
      <c r="C376" s="44"/>
      <c r="D376" s="45">
        <v>11</v>
      </c>
      <c r="E376" s="56" t="s">
        <v>45</v>
      </c>
      <c r="F376" s="57" t="s">
        <v>147</v>
      </c>
      <c r="G376" s="48">
        <v>75</v>
      </c>
      <c r="H376" s="49">
        <f>IF(OR(J376="",K376=""),"",(K376-J376)/TIMEVALUE("1:00")*60)</f>
        <v>65.000000000000014</v>
      </c>
      <c r="I376" s="50">
        <f>IF(H376="","",G376-H376)</f>
        <v>9.9999999999999858</v>
      </c>
      <c r="J376" s="51">
        <v>0.47916666666666669</v>
      </c>
      <c r="K376" s="52">
        <v>0.52430555555555558</v>
      </c>
    </row>
    <row r="377" spans="1:11" s="53" customFormat="1">
      <c r="A377" s="42" t="str">
        <f>IF(AND(B377=$B$1,K377=""),"２",IF(AND(B377=$B$1,K377&lt;&gt;""),"１",IF(B377&gt;$B$1,"３","4")))</f>
        <v>4</v>
      </c>
      <c r="B377" s="43">
        <v>42857</v>
      </c>
      <c r="C377" s="44"/>
      <c r="D377" s="45">
        <v>12</v>
      </c>
      <c r="E377" s="56" t="s">
        <v>45</v>
      </c>
      <c r="F377" s="57" t="s">
        <v>79</v>
      </c>
      <c r="G377" s="48">
        <v>60</v>
      </c>
      <c r="H377" s="49">
        <f>IF(OR(J377="",K377=""),"",(K377-J377)/TIMEVALUE("1:00")*60)</f>
        <v>45</v>
      </c>
      <c r="I377" s="50">
        <f>IF(H377="","",G377-H377)</f>
        <v>15</v>
      </c>
      <c r="J377" s="51">
        <v>0.52430555555555558</v>
      </c>
      <c r="K377" s="52">
        <v>0.55555555555555558</v>
      </c>
    </row>
    <row r="378" spans="1:11" s="53" customFormat="1">
      <c r="A378" s="42" t="str">
        <f>IF(AND(B378=$B$1,K378=""),"２",IF(AND(B378=$B$1,K378&lt;&gt;""),"１",IF(B378&gt;$B$1,"３","4")))</f>
        <v>4</v>
      </c>
      <c r="B378" s="43">
        <v>42857</v>
      </c>
      <c r="C378" s="44" t="s">
        <v>46</v>
      </c>
      <c r="D378" s="45">
        <v>12</v>
      </c>
      <c r="E378" s="56" t="s">
        <v>45</v>
      </c>
      <c r="F378" s="57" t="s">
        <v>59</v>
      </c>
      <c r="G378" s="54">
        <v>60</v>
      </c>
      <c r="H378" s="49">
        <f>IF(OR(J378="",K378=""),"",(K378-J378)/TIMEVALUE("1:00")*60)</f>
        <v>30.000000000000053</v>
      </c>
      <c r="I378" s="50">
        <f>IF(H378="","",G378-H378)</f>
        <v>29.999999999999947</v>
      </c>
      <c r="J378" s="51">
        <v>0.55555555555555558</v>
      </c>
      <c r="K378" s="52">
        <v>0.57638888888888895</v>
      </c>
    </row>
    <row r="379" spans="1:11" s="53" customFormat="1">
      <c r="A379" s="42" t="str">
        <f>IF(AND(B379=$B$1,K379=""),"２",IF(AND(B379=$B$1,K379&lt;&gt;""),"１",IF(B379&gt;$B$1,"３","4")))</f>
        <v>4</v>
      </c>
      <c r="B379" s="43">
        <v>42857</v>
      </c>
      <c r="C379" s="44" t="s">
        <v>47</v>
      </c>
      <c r="D379" s="45">
        <v>14</v>
      </c>
      <c r="E379" s="56" t="s">
        <v>45</v>
      </c>
      <c r="F379" s="57" t="s">
        <v>80</v>
      </c>
      <c r="G379" s="54">
        <v>20</v>
      </c>
      <c r="H379" s="49">
        <f>IF(OR(J379="",K379=""),"",(K379-J379)/TIMEVALUE("1:00")*60)</f>
        <v>14.999999999999947</v>
      </c>
      <c r="I379" s="50">
        <f>IF(H379="","",G379-H379)</f>
        <v>5.0000000000000533</v>
      </c>
      <c r="J379" s="51">
        <v>0.625</v>
      </c>
      <c r="K379" s="52">
        <v>0.63541666666666663</v>
      </c>
    </row>
    <row r="380" spans="1:11" s="53" customFormat="1">
      <c r="A380" s="42" t="str">
        <f>IF(AND(B380=$B$1,K380=""),"２",IF(AND(B380=$B$1,K380&lt;&gt;""),"１",IF(B380&gt;$B$1,"３","4")))</f>
        <v>4</v>
      </c>
      <c r="B380" s="43">
        <v>42857</v>
      </c>
      <c r="C380" s="44" t="s">
        <v>47</v>
      </c>
      <c r="D380" s="45">
        <v>14</v>
      </c>
      <c r="E380" s="54" t="s">
        <v>45</v>
      </c>
      <c r="F380" s="55" t="s">
        <v>63</v>
      </c>
      <c r="G380" s="54">
        <v>10</v>
      </c>
      <c r="H380" s="49">
        <f>IF(OR(J380="",K380=""),"",(K380-J380)/TIMEVALUE("1:00")*60)</f>
        <v>5.0000000000001421</v>
      </c>
      <c r="I380" s="50">
        <f>IF(H380="","",G380-H380)</f>
        <v>4.9999999999998579</v>
      </c>
      <c r="J380" s="51">
        <v>0.63541666666666663</v>
      </c>
      <c r="K380" s="52">
        <v>0.63888888888888895</v>
      </c>
    </row>
    <row r="381" spans="1:11" s="53" customFormat="1">
      <c r="A381" s="42" t="str">
        <f>IF(AND(B381=$B$1,K381=""),"２",IF(AND(B381=$B$1,K381&lt;&gt;""),"１",IF(B381&gt;$B$1,"３","4")))</f>
        <v>4</v>
      </c>
      <c r="B381" s="43">
        <v>42857</v>
      </c>
      <c r="C381" s="44"/>
      <c r="D381" s="45">
        <v>14</v>
      </c>
      <c r="E381" s="56" t="s">
        <v>45</v>
      </c>
      <c r="F381" s="57" t="s">
        <v>168</v>
      </c>
      <c r="G381" s="48">
        <v>240</v>
      </c>
      <c r="H381" s="49">
        <f>IF(OR(J381="",K381=""),"",(K381-J381)/TIMEVALUE("1:00")*60)</f>
        <v>229.99999999999997</v>
      </c>
      <c r="I381" s="50">
        <f>IF(H381="","",G381-H381)</f>
        <v>10.000000000000028</v>
      </c>
      <c r="J381" s="51">
        <v>0.57638888888888895</v>
      </c>
      <c r="K381" s="52">
        <v>0.73611111111111116</v>
      </c>
    </row>
    <row r="382" spans="1:11" s="53" customFormat="1">
      <c r="A382" s="42" t="str">
        <f>IF(AND(B382=$B$1,K382=""),"２",IF(AND(B382=$B$1,K382&lt;&gt;""),"１",IF(B382&gt;$B$1,"３","4")))</f>
        <v>4</v>
      </c>
      <c r="B382" s="43">
        <v>42857</v>
      </c>
      <c r="C382" s="44" t="s">
        <v>47</v>
      </c>
      <c r="D382" s="45">
        <v>17</v>
      </c>
      <c r="E382" s="56" t="s">
        <v>45</v>
      </c>
      <c r="F382" s="57" t="s">
        <v>83</v>
      </c>
      <c r="G382" s="54">
        <v>20</v>
      </c>
      <c r="H382" s="49">
        <f>IF(OR(J382="",K382=""),"",(K382-J382)/TIMEVALUE("1:00")*60)</f>
        <v>4.9999999999999822</v>
      </c>
      <c r="I382" s="50">
        <f>IF(H382="","",G382-H382)</f>
        <v>15.000000000000018</v>
      </c>
      <c r="J382" s="51">
        <v>0.73611111111111116</v>
      </c>
      <c r="K382" s="52">
        <v>0.73958333333333337</v>
      </c>
    </row>
    <row r="383" spans="1:11" s="53" customFormat="1">
      <c r="A383" s="42" t="str">
        <f>IF(AND(B383=$B$1,K383=""),"２",IF(AND(B383=$B$1,K383&lt;&gt;""),"１",IF(B383&gt;$B$1,"３","4")))</f>
        <v>4</v>
      </c>
      <c r="B383" s="43">
        <v>42857</v>
      </c>
      <c r="C383" s="44" t="s">
        <v>47</v>
      </c>
      <c r="D383" s="45">
        <v>17</v>
      </c>
      <c r="E383" s="46" t="s">
        <v>45</v>
      </c>
      <c r="F383" s="47" t="s">
        <v>66</v>
      </c>
      <c r="G383" s="54">
        <v>10</v>
      </c>
      <c r="H383" s="49">
        <f>IF(OR(J383="",K383=""),"",(K383-J383)/TIMEVALUE("1:00")*60)</f>
        <v>14.999999999999947</v>
      </c>
      <c r="I383" s="50">
        <f>IF(H383="","",G383-H383)</f>
        <v>-4.9999999999999467</v>
      </c>
      <c r="J383" s="51">
        <v>0.73958333333333337</v>
      </c>
      <c r="K383" s="52">
        <v>0.75</v>
      </c>
    </row>
    <row r="384" spans="1:11" s="53" customFormat="1">
      <c r="A384" s="42" t="str">
        <f>IF(AND(B384=$B$1,K384=""),"２",IF(AND(B384=$B$1,K384&lt;&gt;""),"１",IF(B384&gt;$B$1,"３","4")))</f>
        <v>4</v>
      </c>
      <c r="B384" s="43">
        <v>42857</v>
      </c>
      <c r="C384" s="44" t="s">
        <v>46</v>
      </c>
      <c r="D384" s="45">
        <v>19</v>
      </c>
      <c r="E384" s="56" t="s">
        <v>45</v>
      </c>
      <c r="F384" s="57" t="s">
        <v>72</v>
      </c>
      <c r="G384" s="54">
        <v>60</v>
      </c>
      <c r="H384" s="49">
        <f>IF(OR(J384="",K384=""),"",(K384-J384)/TIMEVALUE("1:00")*60)</f>
        <v>40.000000000000014</v>
      </c>
      <c r="I384" s="50">
        <f>IF(H384="","",G384-H384)</f>
        <v>19.999999999999986</v>
      </c>
      <c r="J384" s="51">
        <v>0.84722222222222221</v>
      </c>
      <c r="K384" s="52">
        <v>0.875</v>
      </c>
    </row>
    <row r="385" spans="1:11" s="53" customFormat="1">
      <c r="A385" s="42" t="str">
        <f>IF(AND(B385=$B$1,K385=""),"２",IF(AND(B385=$B$1,K385&lt;&gt;""),"１",IF(B385&gt;$B$1,"３","4")))</f>
        <v>4</v>
      </c>
      <c r="B385" s="43">
        <v>42857</v>
      </c>
      <c r="C385" s="44" t="s">
        <v>47</v>
      </c>
      <c r="D385" s="45">
        <v>21</v>
      </c>
      <c r="E385" s="56" t="s">
        <v>45</v>
      </c>
      <c r="F385" s="57" t="s">
        <v>73</v>
      </c>
      <c r="G385" s="54">
        <v>90</v>
      </c>
      <c r="H385" s="49">
        <f>IF(OR(J385="",K385=""),"",(K385-J385)/TIMEVALUE("1:00")*60)</f>
        <v>59.999999999999943</v>
      </c>
      <c r="I385" s="50">
        <f>IF(H385="","",G385-H385)</f>
        <v>30.000000000000057</v>
      </c>
      <c r="J385" s="51">
        <v>0.875</v>
      </c>
      <c r="K385" s="52">
        <v>0.91666666666666663</v>
      </c>
    </row>
    <row r="386" spans="1:11" s="53" customFormat="1">
      <c r="A386" s="42" t="str">
        <f>IF(AND(B386=$B$1,K386=""),"２",IF(AND(B386=$B$1,K386&lt;&gt;""),"１",IF(B386&gt;$B$1,"３","4")))</f>
        <v>4</v>
      </c>
      <c r="B386" s="43">
        <v>42857</v>
      </c>
      <c r="C386" s="44" t="s">
        <v>47</v>
      </c>
      <c r="D386" s="45">
        <v>19</v>
      </c>
      <c r="E386" s="56" t="s">
        <v>45</v>
      </c>
      <c r="F386" s="57" t="s">
        <v>70</v>
      </c>
      <c r="G386" s="54">
        <v>10</v>
      </c>
      <c r="H386" s="49">
        <f>IF(OR(J386="",K386=""),"",(K386-J386)/TIMEVALUE("1:00")*60)</f>
        <v>4.9999999999999822</v>
      </c>
      <c r="I386" s="50">
        <f>IF(H386="","",G386-H386)</f>
        <v>5.0000000000000178</v>
      </c>
      <c r="J386" s="51">
        <v>0.91666666666666663</v>
      </c>
      <c r="K386" s="52">
        <v>0.92013888888888884</v>
      </c>
    </row>
    <row r="387" spans="1:11" s="53" customFormat="1">
      <c r="A387" s="42" t="str">
        <f>IF(AND(B387=$B$1,K387=""),"２",IF(AND(B387=$B$1,K387&lt;&gt;""),"１",IF(B387&gt;$B$1,"３","4")))</f>
        <v>4</v>
      </c>
      <c r="B387" s="43">
        <v>42857</v>
      </c>
      <c r="C387" s="44" t="s">
        <v>46</v>
      </c>
      <c r="D387" s="45">
        <v>18</v>
      </c>
      <c r="E387" s="56" t="s">
        <v>45</v>
      </c>
      <c r="F387" s="57" t="s">
        <v>68</v>
      </c>
      <c r="G387" s="54">
        <v>5</v>
      </c>
      <c r="H387" s="49">
        <f>IF(OR(J387="",K387=""),"",(K387-J387)/TIMEVALUE("1:00")*60)</f>
        <v>1.0000000000001563</v>
      </c>
      <c r="I387" s="50">
        <f>IF(H387="","",G387-H387)</f>
        <v>3.9999999999998437</v>
      </c>
      <c r="J387" s="51">
        <v>0.92013888888888884</v>
      </c>
      <c r="K387" s="52">
        <v>0.92083333333333339</v>
      </c>
    </row>
    <row r="388" spans="1:11" s="53" customFormat="1">
      <c r="A388" s="42" t="str">
        <f>IF(AND(B388=$B$1,K388=""),"２",IF(AND(B388=$B$1,K388&lt;&gt;""),"１",IF(B388&gt;$B$1,"３","4")))</f>
        <v>4</v>
      </c>
      <c r="B388" s="43">
        <v>42863</v>
      </c>
      <c r="C388" s="44" t="s">
        <v>46</v>
      </c>
      <c r="D388" s="45">
        <v>6</v>
      </c>
      <c r="E388" s="56" t="s">
        <v>45</v>
      </c>
      <c r="F388" s="57" t="s">
        <v>50</v>
      </c>
      <c r="G388" s="54">
        <v>60</v>
      </c>
      <c r="H388" s="49">
        <f>IF(OR(J388="",K388=""),"",(K388-J388)/TIMEVALUE("1:00")*60)</f>
        <v>34.999999999999957</v>
      </c>
      <c r="I388" s="50">
        <f>IF(H388="","",G388-H388)</f>
        <v>25.000000000000043</v>
      </c>
      <c r="J388" s="51">
        <v>0.25</v>
      </c>
      <c r="K388" s="52">
        <v>0.27430555555555552</v>
      </c>
    </row>
    <row r="389" spans="1:11" s="53" customFormat="1">
      <c r="A389" s="42" t="str">
        <f>IF(AND(B389=$B$1,K389=""),"２",IF(AND(B389=$B$1,K389&lt;&gt;""),"１",IF(B389&gt;$B$1,"３","4")))</f>
        <v>4</v>
      </c>
      <c r="B389" s="43">
        <v>42863</v>
      </c>
      <c r="C389" s="44"/>
      <c r="D389" s="45">
        <v>7</v>
      </c>
      <c r="E389" s="56" t="s">
        <v>45</v>
      </c>
      <c r="F389" s="57" t="s">
        <v>111</v>
      </c>
      <c r="G389" s="48">
        <v>90</v>
      </c>
      <c r="H389" s="49">
        <f>IF(OR(J389="",K389=""),"",(K389-J389)/TIMEVALUE("1:00")*60)</f>
        <v>85.000000000000014</v>
      </c>
      <c r="I389" s="50">
        <f>IF(H389="","",G389-H389)</f>
        <v>4.9999999999999858</v>
      </c>
      <c r="J389" s="51">
        <v>0.27430555555555552</v>
      </c>
      <c r="K389" s="52">
        <v>0.33333333333333331</v>
      </c>
    </row>
    <row r="390" spans="1:11" s="53" customFormat="1">
      <c r="A390" s="42" t="str">
        <f>IF(AND(B390=$B$1,K390=""),"２",IF(AND(B390=$B$1,K390&lt;&gt;""),"１",IF(B390&gt;$B$1,"３","4")))</f>
        <v>4</v>
      </c>
      <c r="B390" s="43">
        <v>42863</v>
      </c>
      <c r="C390" s="44" t="s">
        <v>46</v>
      </c>
      <c r="D390" s="45">
        <v>8</v>
      </c>
      <c r="E390" s="56" t="s">
        <v>179</v>
      </c>
      <c r="F390" s="57" t="s">
        <v>91</v>
      </c>
      <c r="G390" s="54">
        <v>15</v>
      </c>
      <c r="H390" s="49">
        <f>IF(OR(J390="",K390=""),"",(K390-J390)/TIMEVALUE("1:00")*60)</f>
        <v>7.0000000000000551</v>
      </c>
      <c r="I390" s="50">
        <f>IF(H390="","",G390-H390)</f>
        <v>7.9999999999999449</v>
      </c>
      <c r="J390" s="51">
        <v>0.33333333333333331</v>
      </c>
      <c r="K390" s="52">
        <v>0.33819444444444446</v>
      </c>
    </row>
    <row r="391" spans="1:11" s="53" customFormat="1">
      <c r="A391" s="42" t="str">
        <f>IF(AND(B391=$B$1,K391=""),"２",IF(AND(B391=$B$1,K391&lt;&gt;""),"１",IF(B391&gt;$B$1,"３","4")))</f>
        <v>4</v>
      </c>
      <c r="B391" s="43">
        <v>42863</v>
      </c>
      <c r="C391" s="44" t="s">
        <v>47</v>
      </c>
      <c r="D391" s="45">
        <v>8</v>
      </c>
      <c r="E391" s="56" t="s">
        <v>45</v>
      </c>
      <c r="F391" s="57" t="s">
        <v>74</v>
      </c>
      <c r="G391" s="54">
        <v>10</v>
      </c>
      <c r="H391" s="49">
        <f>IF(OR(J391="",K391=""),"",(K391-J391)/TIMEVALUE("1:00")*60)</f>
        <v>9.9999999999999645</v>
      </c>
      <c r="I391" s="50">
        <f>IF(H391="","",G391-H391)</f>
        <v>3.5527136788005009E-14</v>
      </c>
      <c r="J391" s="51">
        <v>0.33819444444444446</v>
      </c>
      <c r="K391" s="52">
        <v>0.34513888888888888</v>
      </c>
    </row>
    <row r="392" spans="1:11" s="53" customFormat="1">
      <c r="A392" s="42" t="str">
        <f>IF(AND(B392=$B$1,K392=""),"２",IF(AND(B392=$B$1,K392&lt;&gt;""),"１",IF(B392&gt;$B$1,"３","4")))</f>
        <v>4</v>
      </c>
      <c r="B392" s="43">
        <v>42863</v>
      </c>
      <c r="C392" s="44"/>
      <c r="D392" s="45">
        <v>8</v>
      </c>
      <c r="E392" s="46" t="s">
        <v>45</v>
      </c>
      <c r="F392" s="47" t="s">
        <v>177</v>
      </c>
      <c r="G392" s="48">
        <v>5</v>
      </c>
      <c r="H392" s="49">
        <f>IF(OR(J392="",K392=""),"",(K392-J392)/TIMEVALUE("1:00")*60)</f>
        <v>7.9999999999999716</v>
      </c>
      <c r="I392" s="50">
        <f>IF(H392="","",G392-H392)</f>
        <v>-2.9999999999999716</v>
      </c>
      <c r="J392" s="51">
        <v>0.34513888888888888</v>
      </c>
      <c r="K392" s="52">
        <v>0.35069444444444442</v>
      </c>
    </row>
    <row r="393" spans="1:11" s="53" customFormat="1">
      <c r="A393" s="42" t="str">
        <f>IF(AND(B393=$B$1,K393=""),"２",IF(AND(B393=$B$1,K393&lt;&gt;""),"１",IF(B393&gt;$B$1,"３","4")))</f>
        <v>4</v>
      </c>
      <c r="B393" s="43">
        <v>42863</v>
      </c>
      <c r="C393" s="44"/>
      <c r="D393" s="45">
        <v>9</v>
      </c>
      <c r="E393" s="56" t="s">
        <v>45</v>
      </c>
      <c r="F393" s="57" t="s">
        <v>173</v>
      </c>
      <c r="G393" s="48">
        <v>20</v>
      </c>
      <c r="H393" s="49">
        <f>IF(OR(J393="",K393=""),"",(K393-J393)/TIMEVALUE("1:00")*60)</f>
        <v>15.000000000000027</v>
      </c>
      <c r="I393" s="50">
        <f>IF(H393="","",G393-H393)</f>
        <v>4.9999999999999734</v>
      </c>
      <c r="J393" s="51">
        <v>0.35069444444444442</v>
      </c>
      <c r="K393" s="52">
        <v>0.3611111111111111</v>
      </c>
    </row>
    <row r="394" spans="1:11" s="53" customFormat="1">
      <c r="A394" s="42" t="str">
        <f>IF(AND(B394=$B$1,K394=""),"２",IF(AND(B394=$B$1,K394&lt;&gt;""),"１",IF(B394&gt;$B$1,"３","4")))</f>
        <v>4</v>
      </c>
      <c r="B394" s="43">
        <v>42863</v>
      </c>
      <c r="C394" s="44"/>
      <c r="D394" s="45">
        <v>9</v>
      </c>
      <c r="E394" s="56" t="s">
        <v>45</v>
      </c>
      <c r="F394" s="57" t="s">
        <v>174</v>
      </c>
      <c r="G394" s="48">
        <v>60</v>
      </c>
      <c r="H394" s="49">
        <f>IF(OR(J394="",K394=""),"",(K394-J394)/TIMEVALUE("1:00")*60)</f>
        <v>39.999999999999936</v>
      </c>
      <c r="I394" s="50">
        <f>IF(H394="","",G394-H394)</f>
        <v>20.000000000000064</v>
      </c>
      <c r="J394" s="51">
        <v>0.375</v>
      </c>
      <c r="K394" s="52">
        <v>0.40277777777777773</v>
      </c>
    </row>
    <row r="395" spans="1:11" s="53" customFormat="1">
      <c r="A395" s="42" t="str">
        <f>IF(AND(B395=$B$1,K395=""),"２",IF(AND(B395=$B$1,K395&lt;&gt;""),"１",IF(B395&gt;$B$1,"３","4")))</f>
        <v>4</v>
      </c>
      <c r="B395" s="43">
        <v>42863</v>
      </c>
      <c r="C395" s="44" t="s">
        <v>47</v>
      </c>
      <c r="D395" s="45">
        <v>11</v>
      </c>
      <c r="E395" s="54" t="s">
        <v>45</v>
      </c>
      <c r="F395" s="55" t="s">
        <v>55</v>
      </c>
      <c r="G395" s="54">
        <v>10</v>
      </c>
      <c r="H395" s="49">
        <f>IF(OR(J395="",K395=""),"",(K395-J395)/TIMEVALUE("1:00")*60)</f>
        <v>9.9999999999999645</v>
      </c>
      <c r="I395" s="50">
        <f>IF(H395="","",G395-H395)</f>
        <v>3.5527136788005009E-14</v>
      </c>
      <c r="J395" s="51">
        <v>0.4513888888888889</v>
      </c>
      <c r="K395" s="52">
        <v>0.45833333333333331</v>
      </c>
    </row>
    <row r="396" spans="1:11" s="53" customFormat="1">
      <c r="A396" s="42" t="str">
        <f>IF(AND(B396=$B$1,K396=""),"２",IF(AND(B396=$B$1,K396&lt;&gt;""),"１",IF(B396&gt;$B$1,"３","4")))</f>
        <v>4</v>
      </c>
      <c r="B396" s="43">
        <v>42863</v>
      </c>
      <c r="C396" s="44" t="s">
        <v>46</v>
      </c>
      <c r="D396" s="45">
        <v>12</v>
      </c>
      <c r="E396" s="56" t="s">
        <v>45</v>
      </c>
      <c r="F396" s="57" t="s">
        <v>59</v>
      </c>
      <c r="G396" s="54">
        <v>60</v>
      </c>
      <c r="H396" s="49">
        <f>IF(OR(J396="",K396=""),"",(K396-J396)/TIMEVALUE("1:00")*60)</f>
        <v>59.999999999999943</v>
      </c>
      <c r="I396" s="50">
        <f>IF(H396="","",G396-H396)</f>
        <v>5.6843418860808015E-14</v>
      </c>
      <c r="J396" s="51">
        <v>0.5</v>
      </c>
      <c r="K396" s="52">
        <v>0.54166666666666663</v>
      </c>
    </row>
    <row r="397" spans="1:11" s="53" customFormat="1">
      <c r="A397" s="42" t="str">
        <f>IF(AND(B397=$B$1,K397=""),"２",IF(AND(B397=$B$1,K397&lt;&gt;""),"１",IF(B397&gt;$B$1,"３","4")))</f>
        <v>4</v>
      </c>
      <c r="B397" s="43">
        <v>42863</v>
      </c>
      <c r="C397" s="44" t="s">
        <v>47</v>
      </c>
      <c r="D397" s="45">
        <v>14</v>
      </c>
      <c r="E397" s="54" t="s">
        <v>45</v>
      </c>
      <c r="F397" s="55" t="s">
        <v>63</v>
      </c>
      <c r="G397" s="54">
        <v>10</v>
      </c>
      <c r="H397" s="49">
        <f>IF(OR(J397="",K397=""),"",(K397-J397)/TIMEVALUE("1:00")*60)</f>
        <v>9.9999999999999645</v>
      </c>
      <c r="I397" s="50">
        <f>IF(H397="","",G397-H397)</f>
        <v>3.5527136788005009E-14</v>
      </c>
      <c r="J397" s="51">
        <v>0.625</v>
      </c>
      <c r="K397" s="52">
        <v>0.63194444444444442</v>
      </c>
    </row>
    <row r="398" spans="1:11" s="53" customFormat="1">
      <c r="A398" s="42" t="str">
        <f>IF(AND(B398=$B$1,K398=""),"２",IF(AND(B398=$B$1,K398&lt;&gt;""),"１",IF(B398&gt;$B$1,"３","4")))</f>
        <v>4</v>
      </c>
      <c r="B398" s="43">
        <v>42863</v>
      </c>
      <c r="C398" s="44"/>
      <c r="D398" s="45">
        <v>14</v>
      </c>
      <c r="E398" s="46" t="s">
        <v>45</v>
      </c>
      <c r="F398" s="47" t="s">
        <v>175</v>
      </c>
      <c r="G398" s="48">
        <v>180</v>
      </c>
      <c r="H398" s="49">
        <f>IF(OR(J398="",K398=""),"",(K398-J398)/TIMEVALUE("1:00")*60)</f>
        <v>254.99999999999989</v>
      </c>
      <c r="I398" s="50">
        <f>IF(H398="","",G398-H398)</f>
        <v>-74.999999999999886</v>
      </c>
      <c r="J398" s="51">
        <v>0.59722222222222221</v>
      </c>
      <c r="K398" s="52">
        <v>0.77430555555555547</v>
      </c>
    </row>
    <row r="399" spans="1:11" s="53" customFormat="1">
      <c r="A399" s="42" t="str">
        <f>IF(AND(B399=$B$1,K399=""),"２",IF(AND(B399=$B$1,K399&lt;&gt;""),"１",IF(B399&gt;$B$1,"３","4")))</f>
        <v>4</v>
      </c>
      <c r="B399" s="43">
        <v>42863</v>
      </c>
      <c r="C399" s="44" t="s">
        <v>47</v>
      </c>
      <c r="D399" s="45">
        <v>17</v>
      </c>
      <c r="E399" s="54" t="s">
        <v>45</v>
      </c>
      <c r="F399" s="55" t="s">
        <v>66</v>
      </c>
      <c r="G399" s="54">
        <v>10</v>
      </c>
      <c r="H399" s="49">
        <f>IF(OR(J399="",K399=""),"",(K399-J399)/TIMEVALUE("1:00")*60)</f>
        <v>9.9999999999999645</v>
      </c>
      <c r="I399" s="50">
        <f>IF(H399="","",G399-H399)</f>
        <v>3.5527136788005009E-14</v>
      </c>
      <c r="J399" s="51">
        <v>0.77777777777777779</v>
      </c>
      <c r="K399" s="52">
        <v>0.78472222222222221</v>
      </c>
    </row>
    <row r="400" spans="1:11" s="53" customFormat="1">
      <c r="A400" s="42" t="str">
        <f>IF(AND(B400=$B$1,K400=""),"２",IF(AND(B400=$B$1,K400&lt;&gt;""),"１",IF(B400&gt;$B$1,"３","4")))</f>
        <v>4</v>
      </c>
      <c r="B400" s="43">
        <v>42863</v>
      </c>
      <c r="C400" s="44"/>
      <c r="D400" s="45">
        <v>17</v>
      </c>
      <c r="E400" s="46" t="s">
        <v>45</v>
      </c>
      <c r="F400" s="47" t="s">
        <v>176</v>
      </c>
      <c r="G400" s="48">
        <v>60</v>
      </c>
      <c r="H400" s="49">
        <f>IF(OR(J400="",K400=""),"",(K400-J400)/TIMEVALUE("1:00")*60)</f>
        <v>70.000000000000071</v>
      </c>
      <c r="I400" s="50">
        <f>IF(H400="","",G400-H400)</f>
        <v>-10.000000000000071</v>
      </c>
      <c r="J400" s="51">
        <v>0.77430555555555547</v>
      </c>
      <c r="K400" s="52">
        <v>0.82291666666666663</v>
      </c>
    </row>
    <row r="401" spans="1:11" s="53" customFormat="1">
      <c r="A401" s="42" t="str">
        <f>IF(AND(B401=$B$1,K401=""),"２",IF(AND(B401=$B$1,K401&lt;&gt;""),"１",IF(B401&gt;$B$1,"３","4")))</f>
        <v>4</v>
      </c>
      <c r="B401" s="43">
        <v>42863</v>
      </c>
      <c r="C401" s="44" t="s">
        <v>46</v>
      </c>
      <c r="D401" s="45">
        <v>18</v>
      </c>
      <c r="E401" s="56" t="s">
        <v>45</v>
      </c>
      <c r="F401" s="57" t="s">
        <v>68</v>
      </c>
      <c r="G401" s="54">
        <v>5</v>
      </c>
      <c r="H401" s="49">
        <f>IF(OR(J401="",K401=""),"",(K401-J401)/TIMEVALUE("1:00")*60)</f>
        <v>2.0000000000001528</v>
      </c>
      <c r="I401" s="50">
        <f>IF(H401="","",G401-H401)</f>
        <v>2.9999999999998472</v>
      </c>
      <c r="J401" s="51">
        <v>0.82291666666666663</v>
      </c>
      <c r="K401" s="52">
        <v>0.82430555555555562</v>
      </c>
    </row>
    <row r="402" spans="1:11" s="53" customFormat="1">
      <c r="A402" s="42" t="str">
        <f>IF(AND(B402=$B$1,K402=""),"２",IF(AND(B402=$B$1,K402&lt;&gt;""),"１",IF(B402&gt;$B$1,"３","4")))</f>
        <v>4</v>
      </c>
      <c r="B402" s="43">
        <v>42863</v>
      </c>
      <c r="C402" s="44" t="s">
        <v>46</v>
      </c>
      <c r="D402" s="45">
        <v>19</v>
      </c>
      <c r="E402" s="46" t="s">
        <v>45</v>
      </c>
      <c r="F402" s="47" t="s">
        <v>72</v>
      </c>
      <c r="G402" s="54">
        <v>60</v>
      </c>
      <c r="H402" s="49">
        <f>IF(OR(J402="",K402=""),"",(K402-J402)/TIMEVALUE("1:00")*60)</f>
        <v>60.000000000000107</v>
      </c>
      <c r="I402" s="50">
        <f>IF(H402="","",G402-H402)</f>
        <v>-1.0658141036401503E-13</v>
      </c>
      <c r="J402" s="51">
        <v>0.85416666666666663</v>
      </c>
      <c r="K402" s="52">
        <v>0.89583333333333337</v>
      </c>
    </row>
    <row r="403" spans="1:11" s="53" customFormat="1">
      <c r="A403" s="42" t="str">
        <f>IF(AND(B403=$B$1,K403=""),"２",IF(AND(B403=$B$1,K403&lt;&gt;""),"１",IF(B403&gt;$B$1,"３","4")))</f>
        <v>4</v>
      </c>
      <c r="B403" s="43">
        <v>42863</v>
      </c>
      <c r="C403" s="44" t="s">
        <v>47</v>
      </c>
      <c r="D403" s="45">
        <v>21</v>
      </c>
      <c r="E403" s="46" t="s">
        <v>45</v>
      </c>
      <c r="F403" s="47" t="s">
        <v>73</v>
      </c>
      <c r="G403" s="54">
        <v>90</v>
      </c>
      <c r="H403" s="49">
        <f>IF(OR(J403="",K403=""),"",(K403-J403)/TIMEVALUE("1:00")*60)</f>
        <v>109.99999999999993</v>
      </c>
      <c r="I403" s="50">
        <f>IF(H403="","",G403-H403)</f>
        <v>-19.999999999999929</v>
      </c>
      <c r="J403" s="51">
        <v>0.89583333333333337</v>
      </c>
      <c r="K403" s="52">
        <v>0.97222222222222221</v>
      </c>
    </row>
    <row r="404" spans="1:11" s="53" customFormat="1">
      <c r="A404" s="42" t="str">
        <f>IF(AND(B404=$B$1,K404=""),"２",IF(AND(B404=$B$1,K404&lt;&gt;""),"１",IF(B404&gt;$B$1,"３","4")))</f>
        <v>4</v>
      </c>
      <c r="B404" s="43">
        <v>42863</v>
      </c>
      <c r="C404" s="44" t="s">
        <v>47</v>
      </c>
      <c r="D404" s="45">
        <v>19</v>
      </c>
      <c r="E404" s="56" t="s">
        <v>45</v>
      </c>
      <c r="F404" s="57" t="s">
        <v>70</v>
      </c>
      <c r="G404" s="54">
        <v>10</v>
      </c>
      <c r="H404" s="49">
        <f>IF(OR(J404="",K404=""),"",(K404-J404)/TIMEVALUE("1:00")*60)</f>
        <v>9.9999999999999645</v>
      </c>
      <c r="I404" s="50">
        <f>IF(H404="","",G404-H404)</f>
        <v>3.5527136788005009E-14</v>
      </c>
      <c r="J404" s="51">
        <v>0.97222222222222221</v>
      </c>
      <c r="K404" s="52">
        <v>0.97916666666666663</v>
      </c>
    </row>
    <row r="405" spans="1:11" s="53" customFormat="1">
      <c r="A405" s="42" t="str">
        <f>IF(AND(B405=$B$1,K405=""),"２",IF(AND(B405=$B$1,K405&lt;&gt;""),"１",IF(B405&gt;$B$1,"３","4")))</f>
        <v>4</v>
      </c>
      <c r="B405" s="43">
        <v>42864</v>
      </c>
      <c r="C405" s="44" t="s">
        <v>46</v>
      </c>
      <c r="D405" s="45">
        <v>6</v>
      </c>
      <c r="E405" s="56" t="s">
        <v>45</v>
      </c>
      <c r="F405" s="57" t="s">
        <v>50</v>
      </c>
      <c r="G405" s="54">
        <v>60</v>
      </c>
      <c r="H405" s="49">
        <f>IF(OR(J405="",K405=""),"",(K405-J405)/TIMEVALUE("1:00")*60)</f>
        <v>54.999999999999964</v>
      </c>
      <c r="I405" s="50">
        <f>IF(H405="","",G405-H405)</f>
        <v>5.0000000000000355</v>
      </c>
      <c r="J405" s="51">
        <v>0.2638888888888889</v>
      </c>
      <c r="K405" s="52">
        <v>0.30208333333333331</v>
      </c>
    </row>
    <row r="406" spans="1:11" s="53" customFormat="1">
      <c r="A406" s="42" t="str">
        <f>IF(AND(B406=$B$1,K406=""),"２",IF(AND(B406=$B$1,K406&lt;&gt;""),"１",IF(B406&gt;$B$1,"３","4")))</f>
        <v>4</v>
      </c>
      <c r="B406" s="43">
        <v>42864</v>
      </c>
      <c r="C406" s="44" t="s">
        <v>46</v>
      </c>
      <c r="D406" s="45">
        <v>8</v>
      </c>
      <c r="E406" s="56" t="s">
        <v>45</v>
      </c>
      <c r="F406" s="57" t="s">
        <v>91</v>
      </c>
      <c r="G406" s="54">
        <v>15</v>
      </c>
      <c r="H406" s="49">
        <f>IF(OR(J406="",K406=""),"",(K406-J406)/TIMEVALUE("1:00")*60)</f>
        <v>5.9999999999999787</v>
      </c>
      <c r="I406" s="50">
        <f>IF(H406="","",G406-H406)</f>
        <v>9.0000000000000213</v>
      </c>
      <c r="J406" s="51">
        <v>0.30208333333333331</v>
      </c>
      <c r="K406" s="52">
        <v>0.30624999999999997</v>
      </c>
    </row>
    <row r="407" spans="1:11" s="53" customFormat="1">
      <c r="A407" s="42" t="str">
        <f>IF(AND(B407=$B$1,K407=""),"２",IF(AND(B407=$B$1,K407&lt;&gt;""),"１",IF(B407&gt;$B$1,"３","4")))</f>
        <v>4</v>
      </c>
      <c r="B407" s="43">
        <v>42864</v>
      </c>
      <c r="C407" s="44" t="s">
        <v>47</v>
      </c>
      <c r="D407" s="45">
        <v>8</v>
      </c>
      <c r="E407" s="56" t="s">
        <v>45</v>
      </c>
      <c r="F407" s="57" t="s">
        <v>74</v>
      </c>
      <c r="G407" s="54">
        <v>10</v>
      </c>
      <c r="H407" s="49">
        <f>IF(OR(J407="",K407=""),"",(K407-J407)/TIMEVALUE("1:00")*60)</f>
        <v>8.0000000000000515</v>
      </c>
      <c r="I407" s="50">
        <f>IF(H407="","",G407-H407)</f>
        <v>1.9999999999999485</v>
      </c>
      <c r="J407" s="51">
        <v>0.30624999999999997</v>
      </c>
      <c r="K407" s="52">
        <v>0.31180555555555556</v>
      </c>
    </row>
    <row r="408" spans="1:11" s="53" customFormat="1">
      <c r="A408" s="42" t="str">
        <f>IF(AND(B408=$B$1,K408=""),"２",IF(AND(B408=$B$1,K408&lt;&gt;""),"１",IF(B408&gt;$B$1,"３","4")))</f>
        <v>4</v>
      </c>
      <c r="B408" s="43">
        <v>42864</v>
      </c>
      <c r="C408" s="44" t="s">
        <v>47</v>
      </c>
      <c r="D408" s="45">
        <v>10</v>
      </c>
      <c r="E408" s="56" t="s">
        <v>45</v>
      </c>
      <c r="F408" s="57" t="s">
        <v>76</v>
      </c>
      <c r="G408" s="54">
        <v>20</v>
      </c>
      <c r="H408" s="49">
        <f>IF(OR(J408="",K408=""),"",(K408-J408)/TIMEVALUE("1:00")*60)</f>
        <v>9.9999999999999645</v>
      </c>
      <c r="I408" s="50">
        <f>IF(H408="","",G408-H408)</f>
        <v>10.000000000000036</v>
      </c>
      <c r="J408" s="51">
        <v>0.41666666666666669</v>
      </c>
      <c r="K408" s="52">
        <v>0.4236111111111111</v>
      </c>
    </row>
    <row r="409" spans="1:11" s="53" customFormat="1">
      <c r="A409" s="42" t="str">
        <f>IF(AND(B409=$B$1,K409=""),"２",IF(AND(B409=$B$1,K409&lt;&gt;""),"１",IF(B409&gt;$B$1,"３","4")))</f>
        <v>4</v>
      </c>
      <c r="B409" s="43">
        <v>42864</v>
      </c>
      <c r="C409" s="44" t="s">
        <v>47</v>
      </c>
      <c r="D409" s="45">
        <v>11</v>
      </c>
      <c r="E409" s="54" t="s">
        <v>45</v>
      </c>
      <c r="F409" s="55" t="s">
        <v>55</v>
      </c>
      <c r="G409" s="54">
        <v>10</v>
      </c>
      <c r="H409" s="49">
        <f>IF(OR(J409="",K409=""),"",(K409-J409)/TIMEVALUE("1:00")*60)</f>
        <v>9.9999999999999645</v>
      </c>
      <c r="I409" s="50">
        <f>IF(H409="","",G409-H409)</f>
        <v>3.5527136788005009E-14</v>
      </c>
      <c r="J409" s="51">
        <v>0.4513888888888889</v>
      </c>
      <c r="K409" s="52">
        <v>0.45833333333333331</v>
      </c>
    </row>
    <row r="410" spans="1:11" s="53" customFormat="1">
      <c r="A410" s="42" t="str">
        <f>IF(AND(B410=$B$1,K410=""),"２",IF(AND(B410=$B$1,K410&lt;&gt;""),"１",IF(B410&gt;$B$1,"３","4")))</f>
        <v>4</v>
      </c>
      <c r="B410" s="43">
        <v>42864</v>
      </c>
      <c r="C410" s="44"/>
      <c r="D410" s="45">
        <v>9</v>
      </c>
      <c r="E410" s="56" t="s">
        <v>45</v>
      </c>
      <c r="F410" s="57" t="s">
        <v>182</v>
      </c>
      <c r="G410" s="48">
        <v>180</v>
      </c>
      <c r="H410" s="49">
        <f>IF(OR(J410="",K410=""),"",(K410-J410)/TIMEVALUE("1:00")*60)</f>
        <v>164.99999999999997</v>
      </c>
      <c r="I410" s="50">
        <f>IF(H410="","",G410-H410)</f>
        <v>15.000000000000028</v>
      </c>
      <c r="J410" s="51">
        <v>0.375</v>
      </c>
      <c r="K410" s="52">
        <v>0.48958333333333331</v>
      </c>
    </row>
    <row r="411" spans="1:11" s="53" customFormat="1">
      <c r="A411" s="42" t="str">
        <f>IF(AND(B411=$B$1,K411=""),"２",IF(AND(B411=$B$1,K411&lt;&gt;""),"１",IF(B411&gt;$B$1,"３","4")))</f>
        <v>4</v>
      </c>
      <c r="B411" s="43">
        <v>42864</v>
      </c>
      <c r="C411" s="44"/>
      <c r="D411" s="45">
        <v>15</v>
      </c>
      <c r="E411" s="46" t="s">
        <v>45</v>
      </c>
      <c r="F411" s="47" t="s">
        <v>181</v>
      </c>
      <c r="G411" s="48">
        <v>20</v>
      </c>
      <c r="H411" s="49">
        <f>IF(OR(J411="",K411=""),"",(K411-J411)/TIMEVALUE("1:00")*60)</f>
        <v>29.999999999999972</v>
      </c>
      <c r="I411" s="50">
        <f>IF(H411="","",G411-H411)</f>
        <v>-9.9999999999999716</v>
      </c>
      <c r="J411" s="51">
        <v>0.48958333333333331</v>
      </c>
      <c r="K411" s="52">
        <v>0.51041666666666663</v>
      </c>
    </row>
    <row r="412" spans="1:11" s="53" customFormat="1">
      <c r="A412" s="42" t="str">
        <f>IF(AND(B412=$B$1,K412=""),"２",IF(AND(B412=$B$1,K412&lt;&gt;""),"１",IF(B412&gt;$B$1,"３","4")))</f>
        <v>4</v>
      </c>
      <c r="B412" s="43">
        <v>42864</v>
      </c>
      <c r="C412" s="44" t="s">
        <v>46</v>
      </c>
      <c r="D412" s="45">
        <v>12</v>
      </c>
      <c r="E412" s="56" t="s">
        <v>179</v>
      </c>
      <c r="F412" s="57" t="s">
        <v>59</v>
      </c>
      <c r="G412" s="54">
        <v>60</v>
      </c>
      <c r="H412" s="49">
        <f>IF(OR(J412="",K412=""),"",(K412-J412)/TIMEVALUE("1:00")*60)</f>
        <v>50.999999999999979</v>
      </c>
      <c r="I412" s="50">
        <f>IF(H412="","",G412-H412)</f>
        <v>9.0000000000000213</v>
      </c>
      <c r="J412" s="51">
        <v>0.51041666666666663</v>
      </c>
      <c r="K412" s="52">
        <v>0.54583333333333328</v>
      </c>
    </row>
    <row r="413" spans="1:11" s="53" customFormat="1">
      <c r="A413" s="42" t="str">
        <f>IF(AND(B413=$B$1,K413=""),"２",IF(AND(B413=$B$1,K413&lt;&gt;""),"１",IF(B413&gt;$B$1,"３","4")))</f>
        <v>4</v>
      </c>
      <c r="B413" s="43">
        <v>42864</v>
      </c>
      <c r="C413" s="44" t="s">
        <v>47</v>
      </c>
      <c r="D413" s="45">
        <v>14</v>
      </c>
      <c r="E413" s="56" t="s">
        <v>45</v>
      </c>
      <c r="F413" s="57" t="s">
        <v>80</v>
      </c>
      <c r="G413" s="54">
        <v>20</v>
      </c>
      <c r="H413" s="49">
        <f>IF(OR(J413="",K413=""),"",(K413-J413)/TIMEVALUE("1:00")*60)</f>
        <v>9.9999999999999645</v>
      </c>
      <c r="I413" s="50">
        <f>IF(H413="","",G413-H413)</f>
        <v>10.000000000000036</v>
      </c>
      <c r="J413" s="51">
        <v>0.58333333333333337</v>
      </c>
      <c r="K413" s="52">
        <v>0.59027777777777779</v>
      </c>
    </row>
    <row r="414" spans="1:11" s="53" customFormat="1">
      <c r="A414" s="42" t="str">
        <f>IF(AND(B414=$B$1,K414=""),"２",IF(AND(B414=$B$1,K414&lt;&gt;""),"１",IF(B414&gt;$B$1,"３","4")))</f>
        <v>4</v>
      </c>
      <c r="B414" s="43">
        <v>42864</v>
      </c>
      <c r="C414" s="44" t="s">
        <v>47</v>
      </c>
      <c r="D414" s="45">
        <v>14</v>
      </c>
      <c r="E414" s="56" t="s">
        <v>45</v>
      </c>
      <c r="F414" s="57" t="s">
        <v>63</v>
      </c>
      <c r="G414" s="54">
        <v>10</v>
      </c>
      <c r="H414" s="49">
        <f>IF(OR(J414="",K414=""),"",(K414-J414)/TIMEVALUE("1:00")*60)</f>
        <v>4.9999999999999822</v>
      </c>
      <c r="I414" s="50">
        <f>IF(H414="","",G414-H414)</f>
        <v>5.0000000000000178</v>
      </c>
      <c r="J414" s="51">
        <v>0.59027777777777779</v>
      </c>
      <c r="K414" s="52">
        <v>0.59375</v>
      </c>
    </row>
    <row r="415" spans="1:11" s="53" customFormat="1">
      <c r="A415" s="42" t="str">
        <f>IF(AND(B415=$B$1,K415=""),"２",IF(AND(B415=$B$1,K415&lt;&gt;""),"１",IF(B415&gt;$B$1,"３","4")))</f>
        <v>4</v>
      </c>
      <c r="B415" s="43">
        <v>42864</v>
      </c>
      <c r="C415" s="44" t="s">
        <v>47</v>
      </c>
      <c r="D415" s="45">
        <v>17</v>
      </c>
      <c r="E415" s="56" t="s">
        <v>45</v>
      </c>
      <c r="F415" s="57" t="s">
        <v>66</v>
      </c>
      <c r="G415" s="54">
        <v>10</v>
      </c>
      <c r="H415" s="49">
        <f>IF(OR(J415="",K415=""),"",(K415-J415)/TIMEVALUE("1:00")*60)</f>
        <v>9.9999999999999645</v>
      </c>
      <c r="I415" s="50">
        <f>IF(H415="","",G415-H415)</f>
        <v>3.5527136788005009E-14</v>
      </c>
      <c r="J415" s="51">
        <v>0.70833333333333337</v>
      </c>
      <c r="K415" s="52">
        <v>0.71527777777777779</v>
      </c>
    </row>
    <row r="416" spans="1:11" s="53" customFormat="1">
      <c r="A416" s="42" t="str">
        <f>IF(AND(B416=$B$1,K416=""),"２",IF(AND(B416=$B$1,K416&lt;&gt;""),"１",IF(B416&gt;$B$1,"３","4")))</f>
        <v>4</v>
      </c>
      <c r="B416" s="43">
        <v>42864</v>
      </c>
      <c r="C416" s="44" t="s">
        <v>47</v>
      </c>
      <c r="D416" s="45">
        <v>17</v>
      </c>
      <c r="E416" s="56" t="s">
        <v>45</v>
      </c>
      <c r="F416" s="57" t="s">
        <v>83</v>
      </c>
      <c r="G416" s="54">
        <v>20</v>
      </c>
      <c r="H416" s="49">
        <f>IF(OR(J416="",K416=""),"",(K416-J416)/TIMEVALUE("1:00")*60)</f>
        <v>19.999999999999929</v>
      </c>
      <c r="I416" s="50">
        <f>IF(H416="","",G416-H416)</f>
        <v>7.1054273576010019E-14</v>
      </c>
      <c r="J416" s="51">
        <v>0.71527777777777779</v>
      </c>
      <c r="K416" s="52">
        <v>0.72916666666666663</v>
      </c>
    </row>
    <row r="417" spans="1:11" s="53" customFormat="1">
      <c r="A417" s="42" t="str">
        <f>IF(AND(B417=$B$1,K417=""),"２",IF(AND(B417=$B$1,K417&lt;&gt;""),"１",IF(B417&gt;$B$1,"３","4")))</f>
        <v>4</v>
      </c>
      <c r="B417" s="43">
        <v>42864</v>
      </c>
      <c r="C417" s="44" t="s">
        <v>47</v>
      </c>
      <c r="D417" s="45">
        <v>19</v>
      </c>
      <c r="E417" s="56" t="s">
        <v>45</v>
      </c>
      <c r="F417" s="57" t="s">
        <v>70</v>
      </c>
      <c r="G417" s="54">
        <v>10</v>
      </c>
      <c r="H417" s="49">
        <f>IF(OR(J417="",K417=""),"",(K417-J417)/TIMEVALUE("1:00")*60)</f>
        <v>9.9999999999999645</v>
      </c>
      <c r="I417" s="50">
        <f>IF(H417="","",G417-H417)</f>
        <v>3.5527136788005009E-14</v>
      </c>
      <c r="J417" s="51">
        <v>0.83333333333333337</v>
      </c>
      <c r="K417" s="52">
        <v>0.84027777777777779</v>
      </c>
    </row>
    <row r="418" spans="1:11" s="53" customFormat="1">
      <c r="A418" s="42" t="str">
        <f>IF(AND(B418=$B$1,K418=""),"２",IF(AND(B418=$B$1,K418&lt;&gt;""),"１",IF(B418&gt;$B$1,"３","4")))</f>
        <v>4</v>
      </c>
      <c r="B418" s="43">
        <v>42864</v>
      </c>
      <c r="C418" s="44" t="s">
        <v>46</v>
      </c>
      <c r="D418" s="45">
        <v>19</v>
      </c>
      <c r="E418" s="46" t="s">
        <v>45</v>
      </c>
      <c r="F418" s="47" t="s">
        <v>72</v>
      </c>
      <c r="G418" s="54">
        <v>60</v>
      </c>
      <c r="H418" s="49">
        <f>IF(OR(J418="",K418=""),"",(K418-J418)/TIMEVALUE("1:00")*60)</f>
        <v>80.000000000000028</v>
      </c>
      <c r="I418" s="50">
        <f>IF(H418="","",G418-H418)</f>
        <v>-20.000000000000028</v>
      </c>
      <c r="J418" s="51">
        <v>0.84027777777777779</v>
      </c>
      <c r="K418" s="52">
        <v>0.89583333333333337</v>
      </c>
    </row>
    <row r="419" spans="1:11" s="53" customFormat="1">
      <c r="A419" s="42" t="str">
        <f>IF(AND(B419=$B$1,K419=""),"２",IF(AND(B419=$B$1,K419&lt;&gt;""),"１",IF(B419&gt;$B$1,"３","4")))</f>
        <v>4</v>
      </c>
      <c r="B419" s="43">
        <v>42864</v>
      </c>
      <c r="C419" s="44" t="s">
        <v>47</v>
      </c>
      <c r="D419" s="45">
        <v>21</v>
      </c>
      <c r="E419" s="56" t="s">
        <v>45</v>
      </c>
      <c r="F419" s="57" t="s">
        <v>73</v>
      </c>
      <c r="G419" s="54">
        <v>90</v>
      </c>
      <c r="H419" s="49">
        <f>IF(OR(J419="",K419=""),"",(K419-J419)/TIMEVALUE("1:00")*60)</f>
        <v>90</v>
      </c>
      <c r="I419" s="50">
        <f>IF(H419="","",G419-H419)</f>
        <v>0</v>
      </c>
      <c r="J419" s="51">
        <v>0.89583333333333337</v>
      </c>
      <c r="K419" s="52">
        <v>0.95833333333333337</v>
      </c>
    </row>
    <row r="420" spans="1:11" s="53" customFormat="1">
      <c r="A420" s="42" t="str">
        <f>IF(AND(B420=$B$1,K420=""),"２",IF(AND(B420=$B$1,K420&lt;&gt;""),"１",IF(B420&gt;$B$1,"３","4")))</f>
        <v>4</v>
      </c>
      <c r="B420" s="43">
        <v>42865</v>
      </c>
      <c r="C420" s="44" t="s">
        <v>46</v>
      </c>
      <c r="D420" s="45">
        <v>6</v>
      </c>
      <c r="E420" s="56" t="s">
        <v>45</v>
      </c>
      <c r="F420" s="57" t="s">
        <v>50</v>
      </c>
      <c r="G420" s="54">
        <v>60</v>
      </c>
      <c r="H420" s="49">
        <f>IF(OR(J420="",K420=""),"",(K420-J420)/TIMEVALUE("1:00")*60)</f>
        <v>29.999999999999972</v>
      </c>
      <c r="I420" s="50">
        <f>IF(H420="","",G420-H420)</f>
        <v>30.000000000000028</v>
      </c>
      <c r="J420" s="51">
        <v>0.25694444444444448</v>
      </c>
      <c r="K420" s="52">
        <v>0.27777777777777779</v>
      </c>
    </row>
    <row r="421" spans="1:11" s="53" customFormat="1">
      <c r="A421" s="42" t="str">
        <f>IF(AND(B421=$B$1,K421=""),"２",IF(AND(B421=$B$1,K421&lt;&gt;""),"１",IF(B421&gt;$B$1,"３","4")))</f>
        <v>4</v>
      </c>
      <c r="B421" s="43">
        <v>42865</v>
      </c>
      <c r="C421" s="44"/>
      <c r="D421" s="45">
        <v>6</v>
      </c>
      <c r="E421" s="56" t="s">
        <v>45</v>
      </c>
      <c r="F421" s="57" t="s">
        <v>111</v>
      </c>
      <c r="G421" s="48">
        <v>90</v>
      </c>
      <c r="H421" s="49">
        <f>IF(OR(J421="",K421=""),"",(K421-J421)/TIMEVALUE("1:00")*60)</f>
        <v>85.000000000000014</v>
      </c>
      <c r="I421" s="50">
        <f>IF(H421="","",G421-H421)</f>
        <v>4.9999999999999858</v>
      </c>
      <c r="J421" s="51">
        <v>0.27777777777777779</v>
      </c>
      <c r="K421" s="52">
        <v>0.33680555555555558</v>
      </c>
    </row>
    <row r="422" spans="1:11" s="53" customFormat="1">
      <c r="A422" s="42" t="str">
        <f>IF(AND(B422=$B$1,K422=""),"２",IF(AND(B422=$B$1,K422&lt;&gt;""),"１",IF(B422&gt;$B$1,"３","4")))</f>
        <v>4</v>
      </c>
      <c r="B422" s="43">
        <v>42865</v>
      </c>
      <c r="C422" s="44" t="s">
        <v>46</v>
      </c>
      <c r="D422" s="45">
        <v>8</v>
      </c>
      <c r="E422" s="56" t="s">
        <v>45</v>
      </c>
      <c r="F422" s="57" t="s">
        <v>91</v>
      </c>
      <c r="G422" s="54">
        <v>15</v>
      </c>
      <c r="H422" s="49">
        <f>IF(OR(J422="",K422=""),"",(K422-J422)/TIMEVALUE("1:00")*60)</f>
        <v>13.99999999999995</v>
      </c>
      <c r="I422" s="50">
        <f>IF(H422="","",G422-H422)</f>
        <v>1.0000000000000497</v>
      </c>
      <c r="J422" s="51">
        <v>0.33680555555555558</v>
      </c>
      <c r="K422" s="52">
        <v>0.34652777777777777</v>
      </c>
    </row>
    <row r="423" spans="1:11" s="53" customFormat="1">
      <c r="A423" s="42" t="str">
        <f>IF(AND(B423=$B$1,K423=""),"２",IF(AND(B423=$B$1,K423&lt;&gt;""),"１",IF(B423&gt;$B$1,"３","4")))</f>
        <v>4</v>
      </c>
      <c r="B423" s="43">
        <v>42865</v>
      </c>
      <c r="C423" s="44" t="s">
        <v>47</v>
      </c>
      <c r="D423" s="45">
        <v>8</v>
      </c>
      <c r="E423" s="56" t="s">
        <v>45</v>
      </c>
      <c r="F423" s="57" t="s">
        <v>74</v>
      </c>
      <c r="G423" s="54">
        <v>10</v>
      </c>
      <c r="H423" s="49">
        <f>IF(OR(J423="",K423=""),"",(K423-J423)/TIMEVALUE("1:00")*60)</f>
        <v>5.9999999999999787</v>
      </c>
      <c r="I423" s="50">
        <f>IF(H423="","",G423-H423)</f>
        <v>4.0000000000000213</v>
      </c>
      <c r="J423" s="51">
        <v>0.34652777777777777</v>
      </c>
      <c r="K423" s="52">
        <v>0.35069444444444442</v>
      </c>
    </row>
    <row r="424" spans="1:11" s="53" customFormat="1">
      <c r="A424" s="42" t="str">
        <f>IF(AND(B424=$B$1,K424=""),"２",IF(AND(B424=$B$1,K424&lt;&gt;""),"１",IF(B424&gt;$B$1,"３","4")))</f>
        <v>4</v>
      </c>
      <c r="B424" s="43">
        <v>42865</v>
      </c>
      <c r="C424" s="44"/>
      <c r="D424" s="45">
        <v>8</v>
      </c>
      <c r="E424" s="56" t="s">
        <v>45</v>
      </c>
      <c r="F424" s="57" t="s">
        <v>186</v>
      </c>
      <c r="G424" s="48">
        <v>10</v>
      </c>
      <c r="H424" s="49">
        <f>IF(OR(J424="",K424=""),"",(K424-J424)/TIMEVALUE("1:00")*60)</f>
        <v>8.0000000000000515</v>
      </c>
      <c r="I424" s="50">
        <f>IF(H424="","",G424-H424)</f>
        <v>1.9999999999999485</v>
      </c>
      <c r="J424" s="51">
        <v>0.35069444444444442</v>
      </c>
      <c r="K424" s="52">
        <v>0.35625000000000001</v>
      </c>
    </row>
    <row r="425" spans="1:11" s="53" customFormat="1">
      <c r="A425" s="42" t="str">
        <f>IF(AND(B425=$B$1,K425=""),"２",IF(AND(B425=$B$1,K425&lt;&gt;""),"１",IF(B425&gt;$B$1,"３","4")))</f>
        <v>4</v>
      </c>
      <c r="B425" s="43">
        <v>42865</v>
      </c>
      <c r="C425" s="44"/>
      <c r="D425" s="45">
        <v>8</v>
      </c>
      <c r="E425" s="56" t="s">
        <v>45</v>
      </c>
      <c r="F425" s="57" t="s">
        <v>187</v>
      </c>
      <c r="G425" s="48">
        <v>10</v>
      </c>
      <c r="H425" s="49">
        <f>IF(OR(J425="",K425=""),"",(K425-J425)/TIMEVALUE("1:00")*60)</f>
        <v>3.9999999999999858</v>
      </c>
      <c r="I425" s="50">
        <f>IF(H425="","",G425-H425)</f>
        <v>6.0000000000000142</v>
      </c>
      <c r="J425" s="51">
        <v>0.35625000000000001</v>
      </c>
      <c r="K425" s="52">
        <v>0.35902777777777778</v>
      </c>
    </row>
    <row r="426" spans="1:11" s="53" customFormat="1">
      <c r="A426" s="42" t="str">
        <f>IF(AND(B426=$B$1,K426=""),"２",IF(AND(B426=$B$1,K426&lt;&gt;""),"１",IF(B426&gt;$B$1,"３","4")))</f>
        <v>4</v>
      </c>
      <c r="B426" s="43">
        <v>42865</v>
      </c>
      <c r="C426" s="44"/>
      <c r="D426" s="45">
        <v>8</v>
      </c>
      <c r="E426" s="46" t="s">
        <v>45</v>
      </c>
      <c r="F426" s="47" t="s">
        <v>185</v>
      </c>
      <c r="G426" s="48">
        <v>20</v>
      </c>
      <c r="H426" s="49">
        <f>IF(OR(J426="",K426=""),"",(K426-J426)/TIMEVALUE("1:00")*60)</f>
        <v>28.999999999999979</v>
      </c>
      <c r="I426" s="50">
        <f>IF(H426="","",G426-H426)</f>
        <v>-8.9999999999999787</v>
      </c>
      <c r="J426" s="51">
        <v>0.35902777777777778</v>
      </c>
      <c r="K426" s="52">
        <v>0.37916666666666665</v>
      </c>
    </row>
    <row r="427" spans="1:11" s="53" customFormat="1">
      <c r="A427" s="42" t="str">
        <f>IF(AND(B427=$B$1,K427=""),"２",IF(AND(B427=$B$1,K427&lt;&gt;""),"１",IF(B427&gt;$B$1,"３","4")))</f>
        <v>4</v>
      </c>
      <c r="B427" s="43">
        <v>42865</v>
      </c>
      <c r="C427" s="44"/>
      <c r="D427" s="45">
        <v>9</v>
      </c>
      <c r="E427" s="46" t="s">
        <v>45</v>
      </c>
      <c r="F427" s="55" t="s">
        <v>178</v>
      </c>
      <c r="G427" s="48">
        <v>60</v>
      </c>
      <c r="H427" s="49">
        <f>IF(OR(J427="",K427=""),"",(K427-J427)/TIMEVALUE("1:00")*60)</f>
        <v>60.000000000000028</v>
      </c>
      <c r="I427" s="50">
        <f>IF(H427="","",G427-H427)</f>
        <v>-2.8421709430404007E-14</v>
      </c>
      <c r="J427" s="51">
        <v>0.4375</v>
      </c>
      <c r="K427" s="52">
        <v>0.47916666666666669</v>
      </c>
    </row>
    <row r="428" spans="1:11" s="53" customFormat="1">
      <c r="A428" s="42" t="str">
        <f>IF(AND(B428=$B$1,K428=""),"２",IF(AND(B428=$B$1,K428&lt;&gt;""),"１",IF(B428&gt;$B$1,"３","4")))</f>
        <v>4</v>
      </c>
      <c r="B428" s="43">
        <v>42865</v>
      </c>
      <c r="C428" s="44" t="s">
        <v>47</v>
      </c>
      <c r="D428" s="45">
        <v>11</v>
      </c>
      <c r="E428" s="56" t="s">
        <v>45</v>
      </c>
      <c r="F428" s="57" t="s">
        <v>55</v>
      </c>
      <c r="G428" s="54">
        <v>10</v>
      </c>
      <c r="H428" s="49">
        <f>IF(OR(J428="",K428=""),"",(K428-J428)/TIMEVALUE("1:00")*60)</f>
        <v>1.9999999999999929</v>
      </c>
      <c r="I428" s="50">
        <f>IF(H428="","",G428-H428)</f>
        <v>8.0000000000000071</v>
      </c>
      <c r="J428" s="51">
        <v>0.4916666666666667</v>
      </c>
      <c r="K428" s="52">
        <v>0.49305555555555558</v>
      </c>
    </row>
    <row r="429" spans="1:11" s="53" customFormat="1">
      <c r="A429" s="42" t="str">
        <f>IF(AND(B429=$B$1,K429=""),"２",IF(AND(B429=$B$1,K429&lt;&gt;""),"１",IF(B429&gt;$B$1,"３","4")))</f>
        <v>4</v>
      </c>
      <c r="B429" s="43">
        <v>42865</v>
      </c>
      <c r="C429" s="44" t="s">
        <v>46</v>
      </c>
      <c r="D429" s="45">
        <v>12</v>
      </c>
      <c r="E429" s="56" t="s">
        <v>45</v>
      </c>
      <c r="F429" s="57" t="s">
        <v>59</v>
      </c>
      <c r="G429" s="54">
        <v>60</v>
      </c>
      <c r="H429" s="49">
        <f>IF(OR(J429="",K429=""),"",(K429-J429)/TIMEVALUE("1:00")*60)</f>
        <v>59.999999999999943</v>
      </c>
      <c r="I429" s="50">
        <f>IF(H429="","",G429-H429)</f>
        <v>5.6843418860808015E-14</v>
      </c>
      <c r="J429" s="51">
        <v>0.5</v>
      </c>
      <c r="K429" s="52">
        <v>0.54166666666666663</v>
      </c>
    </row>
    <row r="430" spans="1:11" s="53" customFormat="1">
      <c r="A430" s="42" t="str">
        <f>IF(AND(B430=$B$1,K430=""),"２",IF(AND(B430=$B$1,K430&lt;&gt;""),"１",IF(B430&gt;$B$1,"３","4")))</f>
        <v>4</v>
      </c>
      <c r="B430" s="43">
        <v>42865</v>
      </c>
      <c r="C430" s="44"/>
      <c r="D430" s="45">
        <v>13</v>
      </c>
      <c r="E430" s="56" t="s">
        <v>45</v>
      </c>
      <c r="F430" s="57" t="s">
        <v>157</v>
      </c>
      <c r="G430" s="48">
        <v>30</v>
      </c>
      <c r="H430" s="49">
        <f>IF(OR(J430="",K430=""),"",(K430-J430)/TIMEVALUE("1:00")*60)</f>
        <v>29.999999999999893</v>
      </c>
      <c r="I430" s="50">
        <f>IF(H430="","",G430-H430)</f>
        <v>1.0658141036401503E-13</v>
      </c>
      <c r="J430" s="51">
        <v>0.55208333333333337</v>
      </c>
      <c r="K430" s="52">
        <v>0.57291666666666663</v>
      </c>
    </row>
    <row r="431" spans="1:11" s="53" customFormat="1">
      <c r="A431" s="42" t="str">
        <f>IF(AND(B431=$B$1,K431=""),"２",IF(AND(B431=$B$1,K431&lt;&gt;""),"１",IF(B431&gt;$B$1,"３","4")))</f>
        <v>4</v>
      </c>
      <c r="B431" s="43">
        <v>42865</v>
      </c>
      <c r="C431" s="44" t="s">
        <v>47</v>
      </c>
      <c r="D431" s="45">
        <v>14</v>
      </c>
      <c r="E431" s="54" t="s">
        <v>45</v>
      </c>
      <c r="F431" s="55" t="s">
        <v>63</v>
      </c>
      <c r="G431" s="54">
        <v>10</v>
      </c>
      <c r="H431" s="49">
        <f>IF(OR(J431="",K431=""),"",(K431-J431)/TIMEVALUE("1:00")*60)</f>
        <v>5.0000000000001421</v>
      </c>
      <c r="I431" s="50">
        <f>IF(H431="","",G431-H431)</f>
        <v>4.9999999999998579</v>
      </c>
      <c r="J431" s="51">
        <v>0.57291666666666663</v>
      </c>
      <c r="K431" s="52">
        <v>0.57638888888888895</v>
      </c>
    </row>
    <row r="432" spans="1:11" s="53" customFormat="1">
      <c r="A432" s="42" t="str">
        <f>IF(AND(B432=$B$1,K432=""),"２",IF(AND(B432=$B$1,K432&lt;&gt;""),"１",IF(B432&gt;$B$1,"３","4")))</f>
        <v>4</v>
      </c>
      <c r="B432" s="43">
        <v>42865</v>
      </c>
      <c r="C432" s="44"/>
      <c r="D432" s="45">
        <v>14</v>
      </c>
      <c r="E432" s="56" t="s">
        <v>45</v>
      </c>
      <c r="F432" s="57" t="s">
        <v>184</v>
      </c>
      <c r="G432" s="48">
        <v>150</v>
      </c>
      <c r="H432" s="49">
        <f>IF(OR(J432="",K432=""),"",(K432-J432)/TIMEVALUE("1:00")*60)</f>
        <v>139.99999999999997</v>
      </c>
      <c r="I432" s="50">
        <f>IF(H432="","",G432-H432)</f>
        <v>10.000000000000028</v>
      </c>
      <c r="J432" s="51">
        <v>0.57291666666666663</v>
      </c>
      <c r="K432" s="52">
        <v>0.67013888888888884</v>
      </c>
    </row>
    <row r="433" spans="1:11" s="53" customFormat="1">
      <c r="A433" s="42" t="str">
        <f>IF(AND(B433=$B$1,K433=""),"２",IF(AND(B433=$B$1,K433&lt;&gt;""),"１",IF(B433&gt;$B$1,"３","4")))</f>
        <v>4</v>
      </c>
      <c r="B433" s="43">
        <v>42865</v>
      </c>
      <c r="C433" s="44" t="s">
        <v>47</v>
      </c>
      <c r="D433" s="45">
        <v>14</v>
      </c>
      <c r="E433" s="56" t="s">
        <v>45</v>
      </c>
      <c r="F433" s="57" t="s">
        <v>80</v>
      </c>
      <c r="G433" s="54">
        <v>20</v>
      </c>
      <c r="H433" s="49">
        <f>IF(OR(J433="",K433=""),"",(K433-J433)/TIMEVALUE("1:00")*60)</f>
        <v>10.000000000000124</v>
      </c>
      <c r="I433" s="50">
        <f>IF(H433="","",G433-H433)</f>
        <v>9.9999999999998757</v>
      </c>
      <c r="J433" s="51">
        <v>0.67013888888888884</v>
      </c>
      <c r="K433" s="52">
        <v>0.67708333333333337</v>
      </c>
    </row>
    <row r="434" spans="1:11" s="53" customFormat="1">
      <c r="A434" s="42" t="str">
        <f>IF(AND(B434=$B$1,K434=""),"２",IF(AND(B434=$B$1,K434&lt;&gt;""),"１",IF(B434&gt;$B$1,"３","4")))</f>
        <v>4</v>
      </c>
      <c r="B434" s="43">
        <v>42865</v>
      </c>
      <c r="C434" s="44"/>
      <c r="D434" s="45">
        <v>16</v>
      </c>
      <c r="E434" s="56" t="s">
        <v>45</v>
      </c>
      <c r="F434" s="57" t="s">
        <v>159</v>
      </c>
      <c r="G434" s="48">
        <v>90</v>
      </c>
      <c r="H434" s="49">
        <f>IF(OR(J434="",K434=""),"",(K434-J434)/TIMEVALUE("1:00")*60)</f>
        <v>70.999999999999915</v>
      </c>
      <c r="I434" s="50">
        <f>IF(H434="","",G434-H434)</f>
        <v>19.000000000000085</v>
      </c>
      <c r="J434" s="51">
        <v>0.67708333333333337</v>
      </c>
      <c r="K434" s="52">
        <v>0.72638888888888886</v>
      </c>
    </row>
    <row r="435" spans="1:11" s="53" customFormat="1">
      <c r="A435" s="42" t="str">
        <f>IF(AND(B435=$B$1,K435=""),"２",IF(AND(B435=$B$1,K435&lt;&gt;""),"１",IF(B435&gt;$B$1,"３","4")))</f>
        <v>4</v>
      </c>
      <c r="B435" s="43">
        <v>42865</v>
      </c>
      <c r="C435" s="44" t="s">
        <v>46</v>
      </c>
      <c r="D435" s="45">
        <v>18</v>
      </c>
      <c r="E435" s="56" t="s">
        <v>45</v>
      </c>
      <c r="F435" s="57" t="s">
        <v>68</v>
      </c>
      <c r="G435" s="54">
        <v>5</v>
      </c>
      <c r="H435" s="49">
        <f>IF(OR(J435="",K435=""),"",(K435-J435)/TIMEVALUE("1:00")*60)</f>
        <v>3.9999999999999858</v>
      </c>
      <c r="I435" s="50">
        <f>IF(H435="","",G435-H435)</f>
        <v>1.0000000000000142</v>
      </c>
      <c r="J435" s="51">
        <v>0.72638888888888886</v>
      </c>
      <c r="K435" s="52">
        <v>0.72916666666666663</v>
      </c>
    </row>
    <row r="436" spans="1:11" s="53" customFormat="1">
      <c r="A436" s="42" t="str">
        <f>IF(AND(B436=$B$1,K436=""),"２",IF(AND(B436=$B$1,K436&lt;&gt;""),"１",IF(B436&gt;$B$1,"３","4")))</f>
        <v>4</v>
      </c>
      <c r="B436" s="43">
        <v>42865</v>
      </c>
      <c r="C436" s="44" t="s">
        <v>47</v>
      </c>
      <c r="D436" s="45">
        <v>17</v>
      </c>
      <c r="E436" s="56" t="s">
        <v>45</v>
      </c>
      <c r="F436" s="57" t="s">
        <v>83</v>
      </c>
      <c r="G436" s="54">
        <v>20</v>
      </c>
      <c r="H436" s="49">
        <f>IF(OR(J436="",K436=""),"",(K436-J436)/TIMEVALUE("1:00")*60)</f>
        <v>14.00000000000011</v>
      </c>
      <c r="I436" s="50">
        <f>IF(H436="","",G436-H436)</f>
        <v>5.9999999999998899</v>
      </c>
      <c r="J436" s="51">
        <v>0.72916666666666663</v>
      </c>
      <c r="K436" s="52">
        <v>0.73888888888888893</v>
      </c>
    </row>
    <row r="437" spans="1:11" s="53" customFormat="1">
      <c r="A437" s="42" t="str">
        <f>IF(AND(B437=$B$1,K437=""),"２",IF(AND(B437=$B$1,K437&lt;&gt;""),"１",IF(B437&gt;$B$1,"３","4")))</f>
        <v>4</v>
      </c>
      <c r="B437" s="43">
        <v>42865</v>
      </c>
      <c r="C437" s="44" t="s">
        <v>46</v>
      </c>
      <c r="D437" s="45">
        <v>19</v>
      </c>
      <c r="E437" s="56" t="s">
        <v>45</v>
      </c>
      <c r="F437" s="57" t="s">
        <v>72</v>
      </c>
      <c r="G437" s="54">
        <v>60</v>
      </c>
      <c r="H437" s="49">
        <f>IF(OR(J437="",K437=""),"",(K437-J437)/TIMEVALUE("1:00")*60)</f>
        <v>49.999999999999986</v>
      </c>
      <c r="I437" s="50">
        <f>IF(H437="","",G437-H437)</f>
        <v>10.000000000000014</v>
      </c>
      <c r="J437" s="51">
        <v>0.84027777777777779</v>
      </c>
      <c r="K437" s="52">
        <v>0.875</v>
      </c>
    </row>
    <row r="438" spans="1:11" s="53" customFormat="1">
      <c r="A438" s="42" t="str">
        <f>IF(AND(B438=$B$1,K438=""),"２",IF(AND(B438=$B$1,K438&lt;&gt;""),"１",IF(B438&gt;$B$1,"３","4")))</f>
        <v>4</v>
      </c>
      <c r="B438" s="43">
        <v>42865</v>
      </c>
      <c r="C438" s="44" t="s">
        <v>47</v>
      </c>
      <c r="D438" s="45">
        <v>21</v>
      </c>
      <c r="E438" s="46" t="s">
        <v>45</v>
      </c>
      <c r="F438" s="47" t="s">
        <v>73</v>
      </c>
      <c r="G438" s="54">
        <v>90</v>
      </c>
      <c r="H438" s="49">
        <f>IF(OR(J438="",K438=""),"",(K438-J438)/TIMEVALUE("1:00")*60)</f>
        <v>139.99999999999997</v>
      </c>
      <c r="I438" s="50">
        <f>IF(H438="","",G438-H438)</f>
        <v>-49.999999999999972</v>
      </c>
      <c r="J438" s="51">
        <v>0.875</v>
      </c>
      <c r="K438" s="52">
        <v>0.97222222222222221</v>
      </c>
    </row>
    <row r="439" spans="1:11" s="53" customFormat="1">
      <c r="A439" s="42" t="str">
        <f>IF(AND(B439=$B$1,K439=""),"２",IF(AND(B439=$B$1,K439&lt;&gt;""),"１",IF(B439&gt;$B$1,"３","4")))</f>
        <v>4</v>
      </c>
      <c r="B439" s="43">
        <v>42865</v>
      </c>
      <c r="C439" s="44" t="s">
        <v>47</v>
      </c>
      <c r="D439" s="45">
        <v>19</v>
      </c>
      <c r="E439" s="56" t="s">
        <v>45</v>
      </c>
      <c r="F439" s="57" t="s">
        <v>70</v>
      </c>
      <c r="G439" s="54">
        <v>10</v>
      </c>
      <c r="H439" s="49">
        <f>IF(OR(J439="",K439=""),"",(K439-J439)/TIMEVALUE("1:00")*60)</f>
        <v>2.9999999999999893</v>
      </c>
      <c r="I439" s="50">
        <f>IF(H439="","",G439-H439)</f>
        <v>7.0000000000000107</v>
      </c>
      <c r="J439" s="51">
        <v>0.97222222222222221</v>
      </c>
      <c r="K439" s="52">
        <v>0.97430555555555554</v>
      </c>
    </row>
    <row r="440" spans="1:11" s="53" customFormat="1">
      <c r="A440" s="42" t="str">
        <f>IF(AND(B440=$B$1,K440=""),"２",IF(AND(B440=$B$1,K440&lt;&gt;""),"１",IF(B440&gt;$B$1,"３","4")))</f>
        <v>4</v>
      </c>
      <c r="B440" s="43">
        <v>42866</v>
      </c>
      <c r="C440" s="44" t="s">
        <v>46</v>
      </c>
      <c r="D440" s="45">
        <v>6</v>
      </c>
      <c r="E440" s="46" t="s">
        <v>45</v>
      </c>
      <c r="F440" s="47" t="s">
        <v>50</v>
      </c>
      <c r="G440" s="54">
        <v>60</v>
      </c>
      <c r="H440" s="49">
        <f>IF(OR(J440="",K440=""),"",(K440-J440)/TIMEVALUE("1:00")*60)</f>
        <v>85.000000000000014</v>
      </c>
      <c r="I440" s="50">
        <f>IF(H440="","",G440-H440)</f>
        <v>-25.000000000000014</v>
      </c>
      <c r="J440" s="51">
        <v>0.27430555555555552</v>
      </c>
      <c r="K440" s="52">
        <v>0.33333333333333331</v>
      </c>
    </row>
    <row r="441" spans="1:11" s="53" customFormat="1">
      <c r="A441" s="42" t="str">
        <f>IF(AND(B441=$B$1,K441=""),"２",IF(AND(B441=$B$1,K441&lt;&gt;""),"１",IF(B441&gt;$B$1,"３","4")))</f>
        <v>4</v>
      </c>
      <c r="B441" s="43">
        <v>42866</v>
      </c>
      <c r="C441" s="44" t="s">
        <v>46</v>
      </c>
      <c r="D441" s="45">
        <v>8</v>
      </c>
      <c r="E441" s="46" t="s">
        <v>45</v>
      </c>
      <c r="F441" s="47" t="s">
        <v>91</v>
      </c>
      <c r="G441" s="54">
        <v>15</v>
      </c>
      <c r="H441" s="49">
        <f>IF(OR(J441="",K441=""),"",(K441-J441)/TIMEVALUE("1:00")*60)</f>
        <v>15.000000000000027</v>
      </c>
      <c r="I441" s="50">
        <f>IF(H441="","",G441-H441)</f>
        <v>-2.6645352591003757E-14</v>
      </c>
      <c r="J441" s="51">
        <v>0.33333333333333331</v>
      </c>
      <c r="K441" s="52">
        <v>0.34375</v>
      </c>
    </row>
    <row r="442" spans="1:11" s="53" customFormat="1">
      <c r="A442" s="42" t="str">
        <f>IF(AND(B442=$B$1,K442=""),"２",IF(AND(B442=$B$1,K442&lt;&gt;""),"１",IF(B442&gt;$B$1,"３","4")))</f>
        <v>4</v>
      </c>
      <c r="B442" s="43">
        <v>42866</v>
      </c>
      <c r="C442" s="44" t="s">
        <v>189</v>
      </c>
      <c r="D442" s="45">
        <v>6</v>
      </c>
      <c r="E442" s="56" t="s">
        <v>45</v>
      </c>
      <c r="F442" s="57" t="s">
        <v>188</v>
      </c>
      <c r="G442" s="48">
        <v>15</v>
      </c>
      <c r="H442" s="49">
        <f>IF(OR(J442="",K442=""),"",(K442-J442)/TIMEVALUE("1:00")*60)</f>
        <v>7.0000000000000551</v>
      </c>
      <c r="I442" s="50">
        <f>IF(H442="","",G442-H442)</f>
        <v>7.9999999999999449</v>
      </c>
      <c r="J442" s="51">
        <v>0.34375</v>
      </c>
      <c r="K442" s="52">
        <v>0.34861111111111115</v>
      </c>
    </row>
    <row r="443" spans="1:11" s="53" customFormat="1">
      <c r="A443" s="42" t="str">
        <f>IF(AND(B443=$B$1,K443=""),"２",IF(AND(B443=$B$1,K443&lt;&gt;""),"１",IF(B443&gt;$B$1,"３","4")))</f>
        <v>4</v>
      </c>
      <c r="B443" s="43">
        <v>42866</v>
      </c>
      <c r="C443" s="44" t="s">
        <v>47</v>
      </c>
      <c r="D443" s="45">
        <v>8</v>
      </c>
      <c r="E443" s="46" t="s">
        <v>45</v>
      </c>
      <c r="F443" s="47" t="s">
        <v>74</v>
      </c>
      <c r="G443" s="54">
        <v>10</v>
      </c>
      <c r="H443" s="49">
        <f>IF(OR(J443="",K443=""),"",(K443-J443)/TIMEVALUE("1:00")*60)</f>
        <v>28.999999999999897</v>
      </c>
      <c r="I443" s="50">
        <f>IF(H443="","",G443-H443)</f>
        <v>-18.999999999999897</v>
      </c>
      <c r="J443" s="51">
        <v>0.34861111111111115</v>
      </c>
      <c r="K443" s="52">
        <v>0.36874999999999997</v>
      </c>
    </row>
    <row r="444" spans="1:11" s="53" customFormat="1">
      <c r="A444" s="42" t="str">
        <f>IF(AND(B444=$B$1,K444=""),"２",IF(AND(B444=$B$1,K444&lt;&gt;""),"１",IF(B444&gt;$B$1,"３","4")))</f>
        <v>4</v>
      </c>
      <c r="B444" s="43">
        <v>42866</v>
      </c>
      <c r="C444" s="44" t="s">
        <v>47</v>
      </c>
      <c r="D444" s="45">
        <v>10</v>
      </c>
      <c r="E444" s="56" t="s">
        <v>45</v>
      </c>
      <c r="F444" s="57" t="s">
        <v>76</v>
      </c>
      <c r="G444" s="54">
        <v>20</v>
      </c>
      <c r="H444" s="49">
        <f>IF(OR(J444="",K444=""),"",(K444-J444)/TIMEVALUE("1:00")*60)</f>
        <v>13.99999999999995</v>
      </c>
      <c r="I444" s="50">
        <f>IF(H444="","",G444-H444)</f>
        <v>6.0000000000000497</v>
      </c>
      <c r="J444" s="51">
        <v>0.3888888888888889</v>
      </c>
      <c r="K444" s="52">
        <v>0.39861111111111108</v>
      </c>
    </row>
    <row r="445" spans="1:11" s="53" customFormat="1">
      <c r="A445" s="42" t="str">
        <f>IF(AND(B445=$B$1,K445=""),"２",IF(AND(B445=$B$1,K445&lt;&gt;""),"１",IF(B445&gt;$B$1,"３","4")))</f>
        <v>4</v>
      </c>
      <c r="B445" s="43">
        <v>42866</v>
      </c>
      <c r="C445" s="44" t="s">
        <v>47</v>
      </c>
      <c r="D445" s="45">
        <v>11</v>
      </c>
      <c r="E445" s="54" t="s">
        <v>45</v>
      </c>
      <c r="F445" s="55" t="s">
        <v>55</v>
      </c>
      <c r="G445" s="54">
        <v>10</v>
      </c>
      <c r="H445" s="49">
        <f>IF(OR(J445="",K445=""),"",(K445-J445)/TIMEVALUE("1:00")*60)</f>
        <v>5.0000000000000622</v>
      </c>
      <c r="I445" s="50">
        <f>IF(H445="","",G445-H445)</f>
        <v>4.9999999999999378</v>
      </c>
      <c r="J445" s="51">
        <v>0.45833333333333331</v>
      </c>
      <c r="K445" s="52">
        <v>0.46180555555555558</v>
      </c>
    </row>
    <row r="446" spans="1:11" s="53" customFormat="1">
      <c r="A446" s="42" t="str">
        <f>IF(AND(B446=$B$1,K446=""),"２",IF(AND(B446=$B$1,K446&lt;&gt;""),"１",IF(B446&gt;$B$1,"３","4")))</f>
        <v>4</v>
      </c>
      <c r="B446" s="43">
        <v>42866</v>
      </c>
      <c r="C446" s="44"/>
      <c r="D446" s="45">
        <v>9</v>
      </c>
      <c r="E446" s="56" t="s">
        <v>45</v>
      </c>
      <c r="F446" s="57" t="s">
        <v>183</v>
      </c>
      <c r="G446" s="48">
        <v>120</v>
      </c>
      <c r="H446" s="49">
        <f>IF(OR(J446="",K446=""),"",(K446-J446)/TIMEVALUE("1:00")*60)</f>
        <v>95.999999999999972</v>
      </c>
      <c r="I446" s="50">
        <f>IF(H446="","",G446-H446)</f>
        <v>24.000000000000028</v>
      </c>
      <c r="J446" s="51">
        <v>0.39861111111111108</v>
      </c>
      <c r="K446" s="52">
        <v>0.46527777777777773</v>
      </c>
    </row>
    <row r="447" spans="1:11" s="53" customFormat="1">
      <c r="A447" s="42" t="str">
        <f>IF(AND(B447=$B$1,K447=""),"２",IF(AND(B447=$B$1,K447&lt;&gt;""),"１",IF(B447&gt;$B$1,"３","4")))</f>
        <v>4</v>
      </c>
      <c r="B447" s="43">
        <v>42866</v>
      </c>
      <c r="C447" s="44"/>
      <c r="D447" s="45">
        <v>11</v>
      </c>
      <c r="E447" s="46" t="s">
        <v>45</v>
      </c>
      <c r="F447" s="47" t="s">
        <v>190</v>
      </c>
      <c r="G447" s="48">
        <v>90</v>
      </c>
      <c r="H447" s="49">
        <f>IF(OR(J447="",K447=""),"",(K447-J447)/TIMEVALUE("1:00")*60)</f>
        <v>95.000000000000057</v>
      </c>
      <c r="I447" s="50">
        <f>IF(H447="","",G447-H447)</f>
        <v>-5.0000000000000568</v>
      </c>
      <c r="J447" s="51">
        <v>0.46527777777777773</v>
      </c>
      <c r="K447" s="52">
        <v>0.53125</v>
      </c>
    </row>
    <row r="448" spans="1:11" s="53" customFormat="1">
      <c r="A448" s="42" t="str">
        <f>IF(AND(B448=$B$1,K448=""),"２",IF(AND(B448=$B$1,K448&lt;&gt;""),"１",IF(B448&gt;$B$1,"３","4")))</f>
        <v>4</v>
      </c>
      <c r="B448" s="43">
        <v>42866</v>
      </c>
      <c r="C448" s="44" t="s">
        <v>46</v>
      </c>
      <c r="D448" s="45">
        <v>12</v>
      </c>
      <c r="E448" s="46" t="s">
        <v>45</v>
      </c>
      <c r="F448" s="47" t="s">
        <v>59</v>
      </c>
      <c r="G448" s="54">
        <v>60</v>
      </c>
      <c r="H448" s="49">
        <f>IF(OR(J448="",K448=""),"",(K448-J448)/TIMEVALUE("1:00")*60)</f>
        <v>69.999999999999915</v>
      </c>
      <c r="I448" s="50">
        <f>IF(H448="","",G448-H448)</f>
        <v>-9.9999999999999147</v>
      </c>
      <c r="J448" s="51">
        <v>0.53125</v>
      </c>
      <c r="K448" s="52">
        <v>0.57986111111111105</v>
      </c>
    </row>
    <row r="449" spans="1:11" s="53" customFormat="1">
      <c r="A449" s="42" t="str">
        <f>IF(AND(B449=$B$1,K449=""),"２",IF(AND(B449=$B$1,K449&lt;&gt;""),"１",IF(B449&gt;$B$1,"３","4")))</f>
        <v>4</v>
      </c>
      <c r="B449" s="43">
        <v>42866</v>
      </c>
      <c r="C449" s="44" t="s">
        <v>47</v>
      </c>
      <c r="D449" s="45">
        <v>14</v>
      </c>
      <c r="E449" s="56" t="s">
        <v>45</v>
      </c>
      <c r="F449" s="57" t="s">
        <v>80</v>
      </c>
      <c r="G449" s="54">
        <v>20</v>
      </c>
      <c r="H449" s="49">
        <f>IF(OR(J449="",K449=""),"",(K449-J449)/TIMEVALUE("1:00")*60)</f>
        <v>15.000000000000107</v>
      </c>
      <c r="I449" s="50">
        <f>IF(H449="","",G449-H449)</f>
        <v>4.9999999999998934</v>
      </c>
      <c r="J449" s="51">
        <v>0.57986111111111105</v>
      </c>
      <c r="K449" s="52">
        <v>0.59027777777777779</v>
      </c>
    </row>
    <row r="450" spans="1:11" s="53" customFormat="1">
      <c r="A450" s="42" t="str">
        <f>IF(AND(B450=$B$1,K450=""),"２",IF(AND(B450=$B$1,K450&lt;&gt;""),"１",IF(B450&gt;$B$1,"３","4")))</f>
        <v>4</v>
      </c>
      <c r="B450" s="43">
        <v>42866</v>
      </c>
      <c r="C450" s="44" t="s">
        <v>47</v>
      </c>
      <c r="D450" s="45">
        <v>14</v>
      </c>
      <c r="E450" s="56" t="s">
        <v>45</v>
      </c>
      <c r="F450" s="57" t="s">
        <v>63</v>
      </c>
      <c r="G450" s="54">
        <v>10</v>
      </c>
      <c r="H450" s="49">
        <f>IF(OR(J450="",K450=""),"",(K450-J450)/TIMEVALUE("1:00")*60)</f>
        <v>9.9999999999999645</v>
      </c>
      <c r="I450" s="50">
        <f>IF(H450="","",G450-H450)</f>
        <v>3.5527136788005009E-14</v>
      </c>
      <c r="J450" s="51">
        <v>0.59027777777777779</v>
      </c>
      <c r="K450" s="52">
        <v>0.59722222222222221</v>
      </c>
    </row>
    <row r="451" spans="1:11" s="53" customFormat="1">
      <c r="A451" s="42" t="str">
        <f>IF(AND(B451=$B$1,K451=""),"２",IF(AND(B451=$B$1,K451&lt;&gt;""),"１",IF(B451&gt;$B$1,"３","4")))</f>
        <v>4</v>
      </c>
      <c r="B451" s="43">
        <v>42866</v>
      </c>
      <c r="C451" s="44" t="s">
        <v>47</v>
      </c>
      <c r="D451" s="45">
        <v>17</v>
      </c>
      <c r="E451" s="54" t="s">
        <v>45</v>
      </c>
      <c r="F451" s="55" t="s">
        <v>83</v>
      </c>
      <c r="G451" s="54">
        <v>20</v>
      </c>
      <c r="H451" s="49">
        <f>IF(OR(J451="",K451=""),"",(K451-J451)/TIMEVALUE("1:00")*60)</f>
        <v>10.000000000000124</v>
      </c>
      <c r="I451" s="50">
        <f>IF(H451="","",G451-H451)</f>
        <v>9.9999999999998757</v>
      </c>
      <c r="J451" s="51">
        <v>0.75</v>
      </c>
      <c r="K451" s="52">
        <v>0.75694444444444453</v>
      </c>
    </row>
    <row r="452" spans="1:11" s="53" customFormat="1">
      <c r="A452" s="42" t="str">
        <f>IF(AND(B452=$B$1,K452=""),"２",IF(AND(B452=$B$1,K452&lt;&gt;""),"１",IF(B452&gt;$B$1,"３","4")))</f>
        <v>4</v>
      </c>
      <c r="B452" s="43">
        <v>42866</v>
      </c>
      <c r="C452" s="44"/>
      <c r="D452" s="45">
        <v>13</v>
      </c>
      <c r="E452" s="56" t="s">
        <v>45</v>
      </c>
      <c r="F452" s="57" t="s">
        <v>191</v>
      </c>
      <c r="G452" s="48">
        <v>60</v>
      </c>
      <c r="H452" s="49">
        <f>IF(OR(J452="",K452=""),"",(K452-J452)/TIMEVALUE("1:00")*60)</f>
        <v>45</v>
      </c>
      <c r="I452" s="50">
        <f>IF(H452="","",G452-H452)</f>
        <v>15</v>
      </c>
      <c r="J452" s="51">
        <v>0.79861111111111116</v>
      </c>
      <c r="K452" s="52">
        <v>0.82986111111111116</v>
      </c>
    </row>
    <row r="453" spans="1:11" s="53" customFormat="1">
      <c r="A453" s="42" t="str">
        <f>IF(AND(B453=$B$1,K453=""),"２",IF(AND(B453=$B$1,K453&lt;&gt;""),"１",IF(B453&gt;$B$1,"３","4")))</f>
        <v>4</v>
      </c>
      <c r="B453" s="43">
        <v>42866</v>
      </c>
      <c r="C453" s="44" t="s">
        <v>46</v>
      </c>
      <c r="D453" s="45">
        <v>19</v>
      </c>
      <c r="E453" s="56" t="s">
        <v>45</v>
      </c>
      <c r="F453" s="57" t="s">
        <v>72</v>
      </c>
      <c r="G453" s="54">
        <v>60</v>
      </c>
      <c r="H453" s="49">
        <f>IF(OR(J453="",K453=""),"",(K453-J453)/TIMEVALUE("1:00")*60)</f>
        <v>55.999999999999957</v>
      </c>
      <c r="I453" s="50">
        <f>IF(H453="","",G453-H453)</f>
        <v>4.0000000000000426</v>
      </c>
      <c r="J453" s="51">
        <v>0.82986111111111116</v>
      </c>
      <c r="K453" s="52">
        <v>0.86875000000000002</v>
      </c>
    </row>
    <row r="454" spans="1:11" s="53" customFormat="1">
      <c r="A454" s="42" t="str">
        <f>IF(AND(B454=$B$1,K454=""),"２",IF(AND(B454=$B$1,K454&lt;&gt;""),"１",IF(B454&gt;$B$1,"３","4")))</f>
        <v>4</v>
      </c>
      <c r="B454" s="43">
        <v>42866</v>
      </c>
      <c r="C454" s="44" t="s">
        <v>47</v>
      </c>
      <c r="D454" s="45">
        <v>19</v>
      </c>
      <c r="E454" s="46" t="s">
        <v>45</v>
      </c>
      <c r="F454" s="47" t="s">
        <v>70</v>
      </c>
      <c r="G454" s="54">
        <v>10</v>
      </c>
      <c r="H454" s="49">
        <f>IF(OR(J454="",K454=""),"",(K454-J454)/TIMEVALUE("1:00")*60)</f>
        <v>11.999999999999957</v>
      </c>
      <c r="I454" s="50">
        <f>IF(H454="","",G454-H454)</f>
        <v>-1.9999999999999574</v>
      </c>
      <c r="J454" s="51">
        <v>0.86875000000000002</v>
      </c>
      <c r="K454" s="52">
        <v>0.87708333333333333</v>
      </c>
    </row>
    <row r="455" spans="1:11" s="53" customFormat="1">
      <c r="A455" s="42" t="str">
        <f>IF(AND(B455=$B$1,K455=""),"２",IF(AND(B455=$B$1,K455&lt;&gt;""),"１",IF(B455&gt;$B$1,"３","4")))</f>
        <v>4</v>
      </c>
      <c r="B455" s="43">
        <v>42866</v>
      </c>
      <c r="C455" s="44" t="s">
        <v>47</v>
      </c>
      <c r="D455" s="45">
        <v>21</v>
      </c>
      <c r="E455" s="46" t="s">
        <v>45</v>
      </c>
      <c r="F455" s="47" t="s">
        <v>73</v>
      </c>
      <c r="G455" s="54">
        <v>90</v>
      </c>
      <c r="H455" s="49">
        <f>IF(OR(J455="",K455=""),"",(K455-J455)/TIMEVALUE("1:00")*60)</f>
        <v>137</v>
      </c>
      <c r="I455" s="50">
        <f>IF(H455="","",G455-H455)</f>
        <v>-47</v>
      </c>
      <c r="J455" s="51">
        <v>0.87708333333333333</v>
      </c>
      <c r="K455" s="52">
        <v>0.97222222222222221</v>
      </c>
    </row>
    <row r="456" spans="1:11" s="53" customFormat="1">
      <c r="A456" s="42" t="str">
        <f>IF(AND(B456=$B$1,K456=""),"２",IF(AND(B456=$B$1,K456&lt;&gt;""),"１",IF(B456&gt;$B$1,"３","4")))</f>
        <v>4</v>
      </c>
      <c r="B456" s="43">
        <v>42867</v>
      </c>
      <c r="C456" s="44" t="s">
        <v>46</v>
      </c>
      <c r="D456" s="45">
        <v>6</v>
      </c>
      <c r="E456" s="56" t="s">
        <v>45</v>
      </c>
      <c r="F456" s="57" t="s">
        <v>50</v>
      </c>
      <c r="G456" s="54">
        <v>60</v>
      </c>
      <c r="H456" s="49">
        <f>IF(OR(J456="",K456=""),"",(K456-J456)/TIMEVALUE("1:00")*60)</f>
        <v>41.000000000000014</v>
      </c>
      <c r="I456" s="50">
        <f>IF(H456="","",G456-H456)</f>
        <v>18.999999999999986</v>
      </c>
      <c r="J456" s="51">
        <v>0.27430555555555552</v>
      </c>
      <c r="K456" s="52">
        <v>0.30277777777777776</v>
      </c>
    </row>
    <row r="457" spans="1:11" s="53" customFormat="1">
      <c r="A457" s="42" t="str">
        <f>IF(AND(B457=$B$1,K457=""),"２",IF(AND(B457=$B$1,K457&lt;&gt;""),"１",IF(B457&gt;$B$1,"３","4")))</f>
        <v>4</v>
      </c>
      <c r="B457" s="43">
        <v>42867</v>
      </c>
      <c r="C457" s="44" t="s">
        <v>46</v>
      </c>
      <c r="D457" s="45">
        <v>7</v>
      </c>
      <c r="E457" s="56" t="s">
        <v>45</v>
      </c>
      <c r="F457" s="57" t="s">
        <v>91</v>
      </c>
      <c r="G457" s="54">
        <v>15</v>
      </c>
      <c r="H457" s="49">
        <f>IF(OR(J457="",K457=""),"",(K457-J457)/TIMEVALUE("1:00")*60)</f>
        <v>2.9999999999999893</v>
      </c>
      <c r="I457" s="50">
        <f>IF(H457="","",G457-H457)</f>
        <v>12.000000000000011</v>
      </c>
      <c r="J457" s="51">
        <v>0.30277777777777776</v>
      </c>
      <c r="K457" s="52">
        <v>0.30486111111111108</v>
      </c>
    </row>
    <row r="458" spans="1:11" s="53" customFormat="1">
      <c r="A458" s="42" t="str">
        <f>IF(AND(B458=$B$1,K458=""),"２",IF(AND(B458=$B$1,K458&lt;&gt;""),"１",IF(B458&gt;$B$1,"３","4")))</f>
        <v>4</v>
      </c>
      <c r="B458" s="43">
        <v>42867</v>
      </c>
      <c r="C458" s="44" t="s">
        <v>47</v>
      </c>
      <c r="D458" s="45">
        <v>8</v>
      </c>
      <c r="E458" s="46" t="s">
        <v>45</v>
      </c>
      <c r="F458" s="47" t="s">
        <v>74</v>
      </c>
      <c r="G458" s="54">
        <v>10</v>
      </c>
      <c r="H458" s="49">
        <f>IF(OR(J458="",K458=""),"",(K458-J458)/TIMEVALUE("1:00")*60)</f>
        <v>13.000000000000034</v>
      </c>
      <c r="I458" s="50">
        <f>IF(H458="","",G458-H458)</f>
        <v>-3.0000000000000338</v>
      </c>
      <c r="J458" s="51">
        <v>0.30486111111111108</v>
      </c>
      <c r="K458" s="52">
        <v>0.31388888888888888</v>
      </c>
    </row>
    <row r="459" spans="1:11" s="53" customFormat="1">
      <c r="A459" s="42" t="str">
        <f>IF(AND(B459=$B$1,K459=""),"２",IF(AND(B459=$B$1,K459&lt;&gt;""),"１",IF(B459&gt;$B$1,"３","4")))</f>
        <v>4</v>
      </c>
      <c r="B459" s="43">
        <v>42867</v>
      </c>
      <c r="C459" s="44"/>
      <c r="D459" s="45">
        <v>8</v>
      </c>
      <c r="E459" s="56" t="s">
        <v>45</v>
      </c>
      <c r="F459" s="57" t="s">
        <v>193</v>
      </c>
      <c r="G459" s="48">
        <v>120</v>
      </c>
      <c r="H459" s="49">
        <f>IF(OR(J459="",K459=""),"",(K459-J459)/TIMEVALUE("1:00")*60)</f>
        <v>103.00000000000003</v>
      </c>
      <c r="I459" s="50">
        <f>IF(H459="","",G459-H459)</f>
        <v>16.999999999999972</v>
      </c>
      <c r="J459" s="51">
        <v>0.31388888888888888</v>
      </c>
      <c r="K459" s="52">
        <v>0.38541666666666669</v>
      </c>
    </row>
    <row r="460" spans="1:11" s="53" customFormat="1">
      <c r="A460" s="42" t="str">
        <f>IF(AND(B460=$B$1,K460=""),"２",IF(AND(B460=$B$1,K460&lt;&gt;""),"１",IF(B460&gt;$B$1,"３","4")))</f>
        <v>4</v>
      </c>
      <c r="B460" s="43">
        <v>42867</v>
      </c>
      <c r="C460" s="44"/>
      <c r="D460" s="45">
        <v>11</v>
      </c>
      <c r="E460" s="46" t="s">
        <v>45</v>
      </c>
      <c r="F460" s="55" t="s">
        <v>180</v>
      </c>
      <c r="G460" s="48">
        <v>30</v>
      </c>
      <c r="H460" s="49">
        <f>IF(OR(J460="",K460=""),"",(K460-J460)/TIMEVALUE("1:00")*60)</f>
        <v>14.999999999999947</v>
      </c>
      <c r="I460" s="50">
        <f>IF(H460="","",G460-H460)</f>
        <v>15.000000000000053</v>
      </c>
      <c r="J460" s="51">
        <v>0.38541666666666669</v>
      </c>
      <c r="K460" s="52">
        <v>0.39583333333333331</v>
      </c>
    </row>
    <row r="461" spans="1:11" s="53" customFormat="1">
      <c r="A461" s="42" t="str">
        <f>IF(AND(B461=$B$1,K461=""),"２",IF(AND(B461=$B$1,K461&lt;&gt;""),"１",IF(B461&gt;$B$1,"３","4")))</f>
        <v>4</v>
      </c>
      <c r="B461" s="43">
        <v>42867</v>
      </c>
      <c r="C461" s="44" t="s">
        <v>47</v>
      </c>
      <c r="D461" s="45">
        <v>10</v>
      </c>
      <c r="E461" s="56" t="s">
        <v>45</v>
      </c>
      <c r="F461" s="57" t="s">
        <v>76</v>
      </c>
      <c r="G461" s="54">
        <v>20</v>
      </c>
      <c r="H461" s="49">
        <f>IF(OR(J461="",K461=""),"",(K461-J461)/TIMEVALUE("1:00")*60)</f>
        <v>5.0000000000000622</v>
      </c>
      <c r="I461" s="50">
        <f>IF(H461="","",G461-H461)</f>
        <v>14.999999999999938</v>
      </c>
      <c r="J461" s="51">
        <v>0.41319444444444442</v>
      </c>
      <c r="K461" s="52">
        <v>0.41666666666666669</v>
      </c>
    </row>
    <row r="462" spans="1:11" s="53" customFormat="1">
      <c r="A462" s="42" t="str">
        <f>IF(AND(B462=$B$1,K462=""),"２",IF(AND(B462=$B$1,K462&lt;&gt;""),"１",IF(B462&gt;$B$1,"３","4")))</f>
        <v>4</v>
      </c>
      <c r="B462" s="43">
        <v>42867</v>
      </c>
      <c r="C462" s="44" t="s">
        <v>47</v>
      </c>
      <c r="D462" s="45">
        <v>11</v>
      </c>
      <c r="E462" s="56" t="s">
        <v>45</v>
      </c>
      <c r="F462" s="57" t="s">
        <v>55</v>
      </c>
      <c r="G462" s="54">
        <v>10</v>
      </c>
      <c r="H462" s="49">
        <f>IF(OR(J462="",K462=""),"",(K462-J462)/TIMEVALUE("1:00")*60)</f>
        <v>5.0000000000000622</v>
      </c>
      <c r="I462" s="50">
        <f>IF(H462="","",G462-H462)</f>
        <v>4.9999999999999378</v>
      </c>
      <c r="J462" s="51">
        <v>0.45833333333333331</v>
      </c>
      <c r="K462" s="52">
        <v>0.46180555555555558</v>
      </c>
    </row>
    <row r="463" spans="1:11" s="53" customFormat="1">
      <c r="A463" s="42" t="str">
        <f>IF(AND(B463=$B$1,K463=""),"２",IF(AND(B463=$B$1,K463&lt;&gt;""),"１",IF(B463&gt;$B$1,"３","4")))</f>
        <v>4</v>
      </c>
      <c r="B463" s="43">
        <v>42867</v>
      </c>
      <c r="C463" s="44" t="s">
        <v>46</v>
      </c>
      <c r="D463" s="45">
        <v>12</v>
      </c>
      <c r="E463" s="56" t="s">
        <v>45</v>
      </c>
      <c r="F463" s="57" t="s">
        <v>59</v>
      </c>
      <c r="G463" s="54">
        <v>60</v>
      </c>
      <c r="H463" s="49">
        <f>IF(OR(J463="",K463=""),"",(K463-J463)/TIMEVALUE("1:00")*60)</f>
        <v>45</v>
      </c>
      <c r="I463" s="50">
        <f>IF(H463="","",G463-H463)</f>
        <v>15</v>
      </c>
      <c r="J463" s="51">
        <v>0.51388888888888895</v>
      </c>
      <c r="K463" s="52">
        <v>0.54513888888888895</v>
      </c>
    </row>
    <row r="464" spans="1:11" s="53" customFormat="1">
      <c r="A464" s="42" t="str">
        <f>IF(AND(B464=$B$1,K464=""),"２",IF(AND(B464=$B$1,K464&lt;&gt;""),"１",IF(B464&gt;$B$1,"３","4")))</f>
        <v>4</v>
      </c>
      <c r="B464" s="43">
        <v>42867</v>
      </c>
      <c r="C464" s="44" t="s">
        <v>47</v>
      </c>
      <c r="D464" s="45">
        <v>14</v>
      </c>
      <c r="E464" s="54" t="s">
        <v>45</v>
      </c>
      <c r="F464" s="55" t="s">
        <v>80</v>
      </c>
      <c r="G464" s="54">
        <v>20</v>
      </c>
      <c r="H464" s="49">
        <f>IF(OR(J464="",K464=""),"",(K464-J464)/TIMEVALUE("1:00")*60)</f>
        <v>4.9999999999999822</v>
      </c>
      <c r="I464" s="50">
        <f>IF(H464="","",G464-H464)</f>
        <v>15.000000000000018</v>
      </c>
      <c r="J464" s="51">
        <v>0.56944444444444442</v>
      </c>
      <c r="K464" s="52">
        <v>0.57291666666666663</v>
      </c>
    </row>
    <row r="465" spans="1:11" s="53" customFormat="1">
      <c r="A465" s="42" t="str">
        <f>IF(AND(B465=$B$1,K465=""),"２",IF(AND(B465=$B$1,K465&lt;&gt;""),"１",IF(B465&gt;$B$1,"３","4")))</f>
        <v>4</v>
      </c>
      <c r="B465" s="43">
        <v>42867</v>
      </c>
      <c r="C465" s="44"/>
      <c r="D465" s="45">
        <v>11</v>
      </c>
      <c r="E465" s="46" t="s">
        <v>45</v>
      </c>
      <c r="F465" s="55" t="s">
        <v>194</v>
      </c>
      <c r="G465" s="48">
        <v>60</v>
      </c>
      <c r="H465" s="49">
        <f>IF(OR(J465="",K465=""),"",(K465-J465)/TIMEVALUE("1:00")*60)</f>
        <v>30.000000000000053</v>
      </c>
      <c r="I465" s="50">
        <f>IF(H465="","",G465-H465)</f>
        <v>29.999999999999947</v>
      </c>
      <c r="J465" s="51">
        <v>0.55555555555555558</v>
      </c>
      <c r="K465" s="52">
        <v>0.57638888888888895</v>
      </c>
    </row>
    <row r="466" spans="1:11" s="53" customFormat="1">
      <c r="A466" s="42" t="str">
        <f>IF(AND(B466=$B$1,K466=""),"２",IF(AND(B466=$B$1,K466&lt;&gt;""),"１",IF(B466&gt;$B$1,"３","4")))</f>
        <v>4</v>
      </c>
      <c r="B466" s="43">
        <v>42867</v>
      </c>
      <c r="C466" s="44" t="s">
        <v>47</v>
      </c>
      <c r="D466" s="45">
        <v>14</v>
      </c>
      <c r="E466" s="54" t="s">
        <v>45</v>
      </c>
      <c r="F466" s="55" t="s">
        <v>63</v>
      </c>
      <c r="G466" s="54">
        <v>10</v>
      </c>
      <c r="H466" s="49">
        <f>IF(OR(J466="",K466=""),"",(K466-J466)/TIMEVALUE("1:00")*60)</f>
        <v>5.0000000000001421</v>
      </c>
      <c r="I466" s="50">
        <f>IF(H466="","",G466-H466)</f>
        <v>4.9999999999998579</v>
      </c>
      <c r="J466" s="51">
        <v>0.57291666666666663</v>
      </c>
      <c r="K466" s="52">
        <v>0.57638888888888895</v>
      </c>
    </row>
    <row r="467" spans="1:11" s="53" customFormat="1">
      <c r="A467" s="42" t="str">
        <f>IF(AND(B467=$B$1,K467=""),"２",IF(AND(B467=$B$1,K467&lt;&gt;""),"１",IF(B467&gt;$B$1,"３","4")))</f>
        <v>4</v>
      </c>
      <c r="B467" s="43">
        <v>42867</v>
      </c>
      <c r="C467" s="44" t="s">
        <v>47</v>
      </c>
      <c r="D467" s="45">
        <v>17</v>
      </c>
      <c r="E467" s="54" t="s">
        <v>45</v>
      </c>
      <c r="F467" s="55" t="s">
        <v>83</v>
      </c>
      <c r="G467" s="54">
        <v>20</v>
      </c>
      <c r="H467" s="49">
        <f>IF(OR(J467="",K467=""),"",(K467-J467)/TIMEVALUE("1:00")*60)</f>
        <v>7.000000000000135</v>
      </c>
      <c r="I467" s="50">
        <f>IF(H467="","",G467-H467)</f>
        <v>12.999999999999865</v>
      </c>
      <c r="J467" s="51">
        <v>0.71527777777777779</v>
      </c>
      <c r="K467" s="52">
        <v>0.72013888888888899</v>
      </c>
    </row>
    <row r="468" spans="1:11" s="53" customFormat="1">
      <c r="A468" s="42" t="str">
        <f>IF(AND(B468=$B$1,K468=""),"２",IF(AND(B468=$B$1,K468&lt;&gt;""),"１",IF(B468&gt;$B$1,"３","4")))</f>
        <v>4</v>
      </c>
      <c r="B468" s="43">
        <v>42867</v>
      </c>
      <c r="C468" s="44"/>
      <c r="D468" s="45">
        <v>14</v>
      </c>
      <c r="E468" s="46" t="s">
        <v>195</v>
      </c>
      <c r="F468" s="47" t="s">
        <v>192</v>
      </c>
      <c r="G468" s="48">
        <v>300</v>
      </c>
      <c r="H468" s="49">
        <f>IF(OR(J468="",K468=""),"",(K468-J468)/TIMEVALUE("1:00")*60)</f>
        <v>260.00000000000006</v>
      </c>
      <c r="I468" s="50">
        <f>IF(H468="","",G468-H468)</f>
        <v>39.999999999999943</v>
      </c>
      <c r="J468" s="51">
        <v>0.54861111111111105</v>
      </c>
      <c r="K468" s="52">
        <v>0.72916666666666663</v>
      </c>
    </row>
    <row r="469" spans="1:11" s="53" customFormat="1">
      <c r="A469" s="42" t="str">
        <f>IF(AND(B469=$B$1,K469=""),"２",IF(AND(B469=$B$1,K469&lt;&gt;""),"１",IF(B469&gt;$B$1,"３","4")))</f>
        <v>4</v>
      </c>
      <c r="B469" s="43">
        <v>42867</v>
      </c>
      <c r="C469" s="44" t="s">
        <v>46</v>
      </c>
      <c r="D469" s="45">
        <v>19</v>
      </c>
      <c r="E469" s="54" t="s">
        <v>45</v>
      </c>
      <c r="F469" s="55" t="s">
        <v>72</v>
      </c>
      <c r="G469" s="54">
        <v>60</v>
      </c>
      <c r="H469" s="49">
        <f>IF(OR(J469="",K469=""),"",(K469-J469)/TIMEVALUE("1:00")*60)</f>
        <v>240.00000000000011</v>
      </c>
      <c r="I469" s="50">
        <f>IF(H469="","",G469-H469)</f>
        <v>-180.00000000000011</v>
      </c>
      <c r="J469" s="51">
        <v>0.72916666666666663</v>
      </c>
      <c r="K469" s="52">
        <v>0.89583333333333337</v>
      </c>
    </row>
    <row r="470" spans="1:11" s="53" customFormat="1">
      <c r="A470" s="42" t="str">
        <f>IF(AND(B470=$B$1,K470=""),"２",IF(AND(B470=$B$1,K470&lt;&gt;""),"１",IF(B470&gt;$B$1,"３","4")))</f>
        <v>4</v>
      </c>
      <c r="B470" s="43">
        <v>42867</v>
      </c>
      <c r="C470" s="44" t="s">
        <v>47</v>
      </c>
      <c r="D470" s="45">
        <v>19</v>
      </c>
      <c r="E470" s="56" t="s">
        <v>45</v>
      </c>
      <c r="F470" s="57" t="s">
        <v>70</v>
      </c>
      <c r="G470" s="54">
        <v>10</v>
      </c>
      <c r="H470" s="49">
        <f>IF(OR(J470="",K470=""),"",(K470-J470)/TIMEVALUE("1:00")*60)</f>
        <v>9.9999999999999645</v>
      </c>
      <c r="I470" s="50">
        <f>IF(H470="","",G470-H470)</f>
        <v>3.5527136788005009E-14</v>
      </c>
      <c r="J470" s="51">
        <v>0.89583333333333337</v>
      </c>
      <c r="K470" s="52">
        <v>0.90277777777777779</v>
      </c>
    </row>
    <row r="471" spans="1:11" s="53" customFormat="1">
      <c r="A471" s="42" t="str">
        <f>IF(AND(B471=$B$1,K471=""),"２",IF(AND(B471=$B$1,K471&lt;&gt;""),"１",IF(B471&gt;$B$1,"３","4")))</f>
        <v>4</v>
      </c>
      <c r="B471" s="43">
        <v>42867</v>
      </c>
      <c r="C471" s="44" t="s">
        <v>47</v>
      </c>
      <c r="D471" s="45">
        <v>21</v>
      </c>
      <c r="E471" s="46" t="s">
        <v>45</v>
      </c>
      <c r="F471" s="47" t="s">
        <v>73</v>
      </c>
      <c r="G471" s="54">
        <v>90</v>
      </c>
      <c r="H471" s="49">
        <f>IF(OR(J471="",K471=""),"",(K471-J471)/TIMEVALUE("1:00")*60)</f>
        <v>109.99999999999993</v>
      </c>
      <c r="I471" s="50">
        <f>IF(H471="","",G471-H471)</f>
        <v>-19.999999999999929</v>
      </c>
      <c r="J471" s="51">
        <v>0.90277777777777779</v>
      </c>
      <c r="K471" s="52">
        <v>0.97916666666666663</v>
      </c>
    </row>
    <row r="472" spans="1:11" s="53" customFormat="1">
      <c r="A472" s="42" t="str">
        <f>IF(AND(B472=$B$1,K472=""),"２",IF(AND(B472=$B$1,K472&lt;&gt;""),"１",IF(B472&gt;$B$1,"３","4")))</f>
        <v>4</v>
      </c>
      <c r="B472" s="43">
        <v>42868</v>
      </c>
      <c r="C472" s="44" t="s">
        <v>46</v>
      </c>
      <c r="D472" s="45">
        <v>6</v>
      </c>
      <c r="E472" s="46" t="s">
        <v>45</v>
      </c>
      <c r="F472" s="47" t="s">
        <v>50</v>
      </c>
      <c r="G472" s="54">
        <v>60</v>
      </c>
      <c r="H472" s="49">
        <f>IF(OR(J472="",K472=""),"",(K472-J472)/TIMEVALUE("1:00")*60)</f>
        <v>140.00000000000006</v>
      </c>
      <c r="I472" s="50">
        <f>IF(H472="","",G472-H472)</f>
        <v>-80.000000000000057</v>
      </c>
      <c r="J472" s="51">
        <v>0.3125</v>
      </c>
      <c r="K472" s="52">
        <v>0.40972222222222227</v>
      </c>
    </row>
    <row r="473" spans="1:11" s="53" customFormat="1">
      <c r="A473" s="42" t="str">
        <f>IF(AND(B473=$B$1,K473=""),"２",IF(AND(B473=$B$1,K473&lt;&gt;""),"１",IF(B473&gt;$B$1,"３","4")))</f>
        <v>4</v>
      </c>
      <c r="B473" s="43">
        <v>42868</v>
      </c>
      <c r="C473" s="44" t="s">
        <v>46</v>
      </c>
      <c r="D473" s="45">
        <v>18</v>
      </c>
      <c r="E473" s="46" t="s">
        <v>45</v>
      </c>
      <c r="F473" s="47" t="s">
        <v>68</v>
      </c>
      <c r="G473" s="54">
        <v>5</v>
      </c>
      <c r="H473" s="49">
        <f>IF(OR(J473="",K473=""),"",(K473-J473)/TIMEVALUE("1:00")*60)</f>
        <v>9.9999999999999645</v>
      </c>
      <c r="I473" s="50">
        <f>IF(H473="","",G473-H473)</f>
        <v>-4.9999999999999645</v>
      </c>
      <c r="J473" s="51">
        <v>0.40972222222222227</v>
      </c>
      <c r="K473" s="52">
        <v>0.41666666666666669</v>
      </c>
    </row>
    <row r="474" spans="1:11" s="53" customFormat="1">
      <c r="A474" s="42" t="str">
        <f>IF(AND(B474=$B$1,K474=""),"２",IF(AND(B474=$B$1,K474&lt;&gt;""),"１",IF(B474&gt;$B$1,"３","4")))</f>
        <v>4</v>
      </c>
      <c r="B474" s="43">
        <v>42868</v>
      </c>
      <c r="C474" s="44" t="s">
        <v>46</v>
      </c>
      <c r="D474" s="45">
        <v>7</v>
      </c>
      <c r="E474" s="56" t="s">
        <v>45</v>
      </c>
      <c r="F474" s="57" t="s">
        <v>91</v>
      </c>
      <c r="G474" s="54">
        <v>15</v>
      </c>
      <c r="H474" s="49">
        <f>IF(OR(J474="",K474=""),"",(K474-J474)/TIMEVALUE("1:00")*60)</f>
        <v>0.99999999999999645</v>
      </c>
      <c r="I474" s="50">
        <f>IF(H474="","",G474-H474)</f>
        <v>14.000000000000004</v>
      </c>
      <c r="J474" s="51">
        <v>0.41666666666666669</v>
      </c>
      <c r="K474" s="52">
        <v>0.41736111111111113</v>
      </c>
    </row>
    <row r="475" spans="1:11" s="53" customFormat="1">
      <c r="A475" s="42" t="str">
        <f>IF(AND(B475=$B$1,K475=""),"２",IF(AND(B475=$B$1,K475&lt;&gt;""),"１",IF(B475&gt;$B$1,"３","4")))</f>
        <v>4</v>
      </c>
      <c r="B475" s="43">
        <v>42870</v>
      </c>
      <c r="C475" s="44" t="s">
        <v>46</v>
      </c>
      <c r="D475" s="45">
        <v>6</v>
      </c>
      <c r="E475" s="56" t="s">
        <v>45</v>
      </c>
      <c r="F475" s="57" t="s">
        <v>50</v>
      </c>
      <c r="G475" s="54">
        <v>60</v>
      </c>
      <c r="H475" s="49">
        <f>IF(OR(J475="",K475=""),"",(K475-J475)/TIMEVALUE("1:00")*60)</f>
        <v>34.999999999999957</v>
      </c>
      <c r="I475" s="50">
        <f>IF(H475="","",G475-H475)</f>
        <v>25.000000000000043</v>
      </c>
      <c r="J475" s="51">
        <v>0.25694444444444448</v>
      </c>
      <c r="K475" s="52">
        <v>0.28125</v>
      </c>
    </row>
    <row r="476" spans="1:11" s="53" customFormat="1">
      <c r="A476" s="42" t="str">
        <f>IF(AND(B476=$B$1,K476=""),"２",IF(AND(B476=$B$1,K476&lt;&gt;""),"１",IF(B476&gt;$B$1,"３","4")))</f>
        <v>4</v>
      </c>
      <c r="B476" s="43">
        <v>42870</v>
      </c>
      <c r="C476" s="44"/>
      <c r="D476" s="45">
        <v>7</v>
      </c>
      <c r="E476" s="56" t="s">
        <v>45</v>
      </c>
      <c r="F476" s="57" t="s">
        <v>111</v>
      </c>
      <c r="G476" s="48">
        <v>90</v>
      </c>
      <c r="H476" s="49">
        <f>IF(OR(J476="",K476=""),"",(K476-J476)/TIMEVALUE("1:00")*60)</f>
        <v>84.999999999999943</v>
      </c>
      <c r="I476" s="50">
        <f>IF(H476="","",G476-H476)</f>
        <v>5.0000000000000568</v>
      </c>
      <c r="J476" s="51">
        <v>0.28125</v>
      </c>
      <c r="K476" s="52">
        <v>0.34027777777777773</v>
      </c>
    </row>
    <row r="477" spans="1:11" s="53" customFormat="1">
      <c r="A477" s="42" t="str">
        <f>IF(AND(B477=$B$1,K477=""),"２",IF(AND(B477=$B$1,K477&lt;&gt;""),"１",IF(B477&gt;$B$1,"３","4")))</f>
        <v>4</v>
      </c>
      <c r="B477" s="43">
        <v>42870</v>
      </c>
      <c r="C477" s="44" t="s">
        <v>46</v>
      </c>
      <c r="D477" s="45">
        <v>7</v>
      </c>
      <c r="E477" s="56" t="s">
        <v>45</v>
      </c>
      <c r="F477" s="57" t="s">
        <v>91</v>
      </c>
      <c r="G477" s="54">
        <v>15</v>
      </c>
      <c r="H477" s="49">
        <f>IF(OR(J477="",K477=""),"",(K477-J477)/TIMEVALUE("1:00")*60)</f>
        <v>12.000000000000117</v>
      </c>
      <c r="I477" s="50">
        <f>IF(H477="","",G477-H477)</f>
        <v>2.9999999999998828</v>
      </c>
      <c r="J477" s="51">
        <v>0.34027777777777773</v>
      </c>
      <c r="K477" s="52">
        <v>0.34861111111111115</v>
      </c>
    </row>
    <row r="478" spans="1:11" s="53" customFormat="1">
      <c r="A478" s="42" t="str">
        <f>IF(AND(B478=$B$1,K478=""),"２",IF(AND(B478=$B$1,K478&lt;&gt;""),"１",IF(B478&gt;$B$1,"３","4")))</f>
        <v>4</v>
      </c>
      <c r="B478" s="43">
        <v>42870</v>
      </c>
      <c r="C478" s="44" t="s">
        <v>47</v>
      </c>
      <c r="D478" s="45">
        <v>8</v>
      </c>
      <c r="E478" s="46" t="s">
        <v>45</v>
      </c>
      <c r="F478" s="47" t="s">
        <v>74</v>
      </c>
      <c r="G478" s="54">
        <v>10</v>
      </c>
      <c r="H478" s="49">
        <f>IF(OR(J478="",K478=""),"",(K478-J478)/TIMEVALUE("1:00")*60)</f>
        <v>17.999999999999936</v>
      </c>
      <c r="I478" s="50">
        <f>IF(H478="","",G478-H478)</f>
        <v>-7.9999999999999361</v>
      </c>
      <c r="J478" s="51">
        <v>0.34861111111111115</v>
      </c>
      <c r="K478" s="52">
        <v>0.3611111111111111</v>
      </c>
    </row>
    <row r="479" spans="1:11" s="53" customFormat="1">
      <c r="A479" s="42" t="str">
        <f>IF(AND(B479=$B$1,K479=""),"２",IF(AND(B479=$B$1,K479&lt;&gt;""),"１",IF(B479&gt;$B$1,"３","4")))</f>
        <v>4</v>
      </c>
      <c r="B479" s="43">
        <v>42870</v>
      </c>
      <c r="C479" s="44"/>
      <c r="D479" s="45">
        <v>9</v>
      </c>
      <c r="E479" s="46" t="s">
        <v>45</v>
      </c>
      <c r="F479" s="47" t="s">
        <v>199</v>
      </c>
      <c r="G479" s="48">
        <v>45</v>
      </c>
      <c r="H479" s="49">
        <f>IF(OR(J479="",K479=""),"",(K479-J479)/TIMEVALUE("1:00")*60)</f>
        <v>108.99999999999993</v>
      </c>
      <c r="I479" s="50">
        <f>IF(H479="","",G479-H479)</f>
        <v>-63.999999999999929</v>
      </c>
      <c r="J479" s="51">
        <v>0.3611111111111111</v>
      </c>
      <c r="K479" s="52">
        <v>0.4368055555555555</v>
      </c>
    </row>
    <row r="480" spans="1:11" s="53" customFormat="1">
      <c r="A480" s="42" t="str">
        <f>IF(AND(B480=$B$1,K480=""),"２",IF(AND(B480=$B$1,K480&lt;&gt;""),"１",IF(B480&gt;$B$1,"３","4")))</f>
        <v>4</v>
      </c>
      <c r="B480" s="43">
        <v>42870</v>
      </c>
      <c r="C480" s="44"/>
      <c r="D480" s="45">
        <v>8</v>
      </c>
      <c r="E480" s="46" t="s">
        <v>45</v>
      </c>
      <c r="F480" s="47" t="s">
        <v>196</v>
      </c>
      <c r="G480" s="48">
        <v>30</v>
      </c>
      <c r="H480" s="49">
        <f>IF(OR(J480="",K480=""),"",(K480-J480)/TIMEVALUE("1:00")*60)</f>
        <v>38.000000000000107</v>
      </c>
      <c r="I480" s="50">
        <f>IF(H480="","",G480-H480)</f>
        <v>-8.0000000000001066</v>
      </c>
      <c r="J480" s="51">
        <v>0.4368055555555555</v>
      </c>
      <c r="K480" s="52">
        <v>0.46319444444444446</v>
      </c>
    </row>
    <row r="481" spans="1:11" s="53" customFormat="1">
      <c r="A481" s="42" t="str">
        <f>IF(AND(B481=$B$1,K481=""),"２",IF(AND(B481=$B$1,K481&lt;&gt;""),"１",IF(B481&gt;$B$1,"３","4")))</f>
        <v>4</v>
      </c>
      <c r="B481" s="43">
        <v>42870</v>
      </c>
      <c r="C481" s="44" t="s">
        <v>47</v>
      </c>
      <c r="D481" s="45">
        <v>11</v>
      </c>
      <c r="E481" s="56" t="s">
        <v>45</v>
      </c>
      <c r="F481" s="57" t="s">
        <v>55</v>
      </c>
      <c r="G481" s="54">
        <v>10</v>
      </c>
      <c r="H481" s="49">
        <f>IF(OR(J481="",K481=""),"",(K481-J481)/TIMEVALUE("1:00")*60)</f>
        <v>1.9999999999999929</v>
      </c>
      <c r="I481" s="50">
        <f>IF(H481="","",G481-H481)</f>
        <v>8.0000000000000071</v>
      </c>
      <c r="J481" s="51">
        <v>0.46319444444444446</v>
      </c>
      <c r="K481" s="52">
        <v>0.46458333333333335</v>
      </c>
    </row>
    <row r="482" spans="1:11" s="53" customFormat="1">
      <c r="A482" s="42" t="str">
        <f>IF(AND(B482=$B$1,K482=""),"２",IF(AND(B482=$B$1,K482&lt;&gt;""),"１",IF(B482&gt;$B$1,"３","4")))</f>
        <v>4</v>
      </c>
      <c r="B482" s="43">
        <v>42870</v>
      </c>
      <c r="C482" s="44" t="s">
        <v>46</v>
      </c>
      <c r="D482" s="45">
        <v>12</v>
      </c>
      <c r="E482" s="56" t="s">
        <v>45</v>
      </c>
      <c r="F482" s="57" t="s">
        <v>59</v>
      </c>
      <c r="G482" s="54">
        <v>60</v>
      </c>
      <c r="H482" s="49">
        <f>IF(OR(J482="",K482=""),"",(K482-J482)/TIMEVALUE("1:00")*60)</f>
        <v>49.999999999999986</v>
      </c>
      <c r="I482" s="50">
        <f>IF(H482="","",G482-H482)</f>
        <v>10.000000000000014</v>
      </c>
      <c r="J482" s="51">
        <v>0.5</v>
      </c>
      <c r="K482" s="52">
        <v>0.53472222222222221</v>
      </c>
    </row>
    <row r="483" spans="1:11" s="53" customFormat="1">
      <c r="A483" s="42" t="str">
        <f>IF(AND(B483=$B$1,K483=""),"２",IF(AND(B483=$B$1,K483&lt;&gt;""),"１",IF(B483&gt;$B$1,"３","4")))</f>
        <v>4</v>
      </c>
      <c r="B483" s="43">
        <v>42870</v>
      </c>
      <c r="C483" s="44"/>
      <c r="D483" s="45">
        <v>11</v>
      </c>
      <c r="E483" s="46" t="s">
        <v>45</v>
      </c>
      <c r="F483" s="47" t="s">
        <v>202</v>
      </c>
      <c r="G483" s="48">
        <v>120</v>
      </c>
      <c r="H483" s="49">
        <f>IF(OR(J483="",K483=""),"",(K483-J483)/TIMEVALUE("1:00")*60)</f>
        <v>130.00000000000009</v>
      </c>
      <c r="I483" s="50">
        <f>IF(H483="","",G483-H483)</f>
        <v>-10.000000000000085</v>
      </c>
      <c r="J483" s="51">
        <v>0.46527777777777773</v>
      </c>
      <c r="K483" s="52">
        <v>0.55555555555555558</v>
      </c>
    </row>
    <row r="484" spans="1:11" s="53" customFormat="1">
      <c r="A484" s="42" t="str">
        <f>IF(AND(B484=$B$1,K484=""),"２",IF(AND(B484=$B$1,K484&lt;&gt;""),"１",IF(B484&gt;$B$1,"３","4")))</f>
        <v>4</v>
      </c>
      <c r="B484" s="43">
        <v>42870</v>
      </c>
      <c r="C484" s="44"/>
      <c r="D484" s="45">
        <v>14</v>
      </c>
      <c r="E484" s="46" t="s">
        <v>45</v>
      </c>
      <c r="F484" s="47" t="s">
        <v>200</v>
      </c>
      <c r="G484" s="48">
        <v>15</v>
      </c>
      <c r="H484" s="49">
        <f>IF(OR(J484="",K484=""),"",(K484-J484)/TIMEVALUE("1:00")*60)</f>
        <v>32.999999999999886</v>
      </c>
      <c r="I484" s="50">
        <f>IF(H484="","",G484-H484)</f>
        <v>-17.999999999999886</v>
      </c>
      <c r="J484" s="51">
        <v>0.55555555555555558</v>
      </c>
      <c r="K484" s="52">
        <v>0.57847222222222217</v>
      </c>
    </row>
    <row r="485" spans="1:11" s="53" customFormat="1">
      <c r="A485" s="42" t="str">
        <f>IF(AND(B485=$B$1,K485=""),"２",IF(AND(B485=$B$1,K485&lt;&gt;""),"１",IF(B485&gt;$B$1,"３","4")))</f>
        <v>4</v>
      </c>
      <c r="B485" s="43">
        <v>42870</v>
      </c>
      <c r="C485" s="44" t="s">
        <v>47</v>
      </c>
      <c r="D485" s="45">
        <v>14</v>
      </c>
      <c r="E485" s="46" t="s">
        <v>45</v>
      </c>
      <c r="F485" s="47" t="s">
        <v>63</v>
      </c>
      <c r="G485" s="54">
        <v>10</v>
      </c>
      <c r="H485" s="49">
        <f>IF(OR(J485="",K485=""),"",(K485-J485)/TIMEVALUE("1:00")*60)</f>
        <v>13.000000000000114</v>
      </c>
      <c r="I485" s="50">
        <f>IF(H485="","",G485-H485)</f>
        <v>-3.0000000000001137</v>
      </c>
      <c r="J485" s="51">
        <v>0.57847222222222217</v>
      </c>
      <c r="K485" s="52">
        <v>0.58750000000000002</v>
      </c>
    </row>
    <row r="486" spans="1:11" s="53" customFormat="1">
      <c r="A486" s="42" t="str">
        <f>IF(AND(B486=$B$1,K486=""),"２",IF(AND(B486=$B$1,K486&lt;&gt;""),"１",IF(B486&gt;$B$1,"３","4")))</f>
        <v>4</v>
      </c>
      <c r="B486" s="43">
        <v>42870</v>
      </c>
      <c r="C486" s="44"/>
      <c r="D486" s="45">
        <v>15</v>
      </c>
      <c r="E486" s="56" t="s">
        <v>45</v>
      </c>
      <c r="F486" s="57" t="s">
        <v>201</v>
      </c>
      <c r="G486" s="48">
        <v>120</v>
      </c>
      <c r="H486" s="49">
        <f>IF(OR(J486="",K486=""),"",(K486-J486)/TIMEVALUE("1:00")*60)</f>
        <v>90</v>
      </c>
      <c r="I486" s="50">
        <f>IF(H486="","",G486-H486)</f>
        <v>30</v>
      </c>
      <c r="J486" s="51">
        <v>0.58750000000000002</v>
      </c>
      <c r="K486" s="52">
        <v>0.65</v>
      </c>
    </row>
    <row r="487" spans="1:11" s="53" customFormat="1">
      <c r="A487" s="42" t="str">
        <f>IF(AND(B487=$B$1,K487=""),"２",IF(AND(B487=$B$1,K487&lt;&gt;""),"１",IF(B487&gt;$B$1,"３","4")))</f>
        <v>4</v>
      </c>
      <c r="B487" s="43">
        <v>42870</v>
      </c>
      <c r="C487" s="44"/>
      <c r="D487" s="45">
        <v>18</v>
      </c>
      <c r="E487" s="46" t="s">
        <v>45</v>
      </c>
      <c r="F487" s="47" t="s">
        <v>197</v>
      </c>
      <c r="G487" s="48">
        <v>90</v>
      </c>
      <c r="H487" s="49">
        <f>IF(OR(J487="",K487=""),"",(K487-J487)/TIMEVALUE("1:00")*60)</f>
        <v>99.999999999999972</v>
      </c>
      <c r="I487" s="50">
        <f>IF(H487="","",G487-H487)</f>
        <v>-9.9999999999999716</v>
      </c>
      <c r="J487" s="51">
        <v>0.72222222222222221</v>
      </c>
      <c r="K487" s="52">
        <v>0.79166666666666663</v>
      </c>
    </row>
    <row r="488" spans="1:11" s="53" customFormat="1">
      <c r="A488" s="42" t="str">
        <f>IF(AND(B488=$B$1,K488=""),"２",IF(AND(B488=$B$1,K488&lt;&gt;""),"１",IF(B488&gt;$B$1,"３","4")))</f>
        <v>4</v>
      </c>
      <c r="B488" s="43">
        <v>42870</v>
      </c>
      <c r="C488" s="44"/>
      <c r="D488" s="45">
        <v>19</v>
      </c>
      <c r="E488" s="56" t="s">
        <v>45</v>
      </c>
      <c r="F488" s="57" t="s">
        <v>198</v>
      </c>
      <c r="G488" s="48">
        <v>90</v>
      </c>
      <c r="H488" s="49">
        <f>IF(OR(J488="",K488=""),"",(K488-J488)/TIMEVALUE("1:00")*60)</f>
        <v>70.000000000000071</v>
      </c>
      <c r="I488" s="50">
        <f>IF(H488="","",G488-H488)</f>
        <v>19.999999999999929</v>
      </c>
      <c r="J488" s="51">
        <v>0.79166666666666663</v>
      </c>
      <c r="K488" s="52">
        <v>0.84027777777777779</v>
      </c>
    </row>
    <row r="489" spans="1:11" s="53" customFormat="1">
      <c r="A489" s="42" t="str">
        <f>IF(AND(B489=$B$1,K489=""),"２",IF(AND(B489=$B$1,K489&lt;&gt;""),"１",IF(B489&gt;$B$1,"３","4")))</f>
        <v>4</v>
      </c>
      <c r="B489" s="43">
        <v>42870</v>
      </c>
      <c r="C489" s="44" t="s">
        <v>46</v>
      </c>
      <c r="D489" s="45">
        <v>19</v>
      </c>
      <c r="E489" s="46" t="s">
        <v>45</v>
      </c>
      <c r="F489" s="47" t="s">
        <v>72</v>
      </c>
      <c r="G489" s="54">
        <v>60</v>
      </c>
      <c r="H489" s="49">
        <f>IF(OR(J489="",K489=""),"",(K489-J489)/TIMEVALUE("1:00")*60)</f>
        <v>99.999999999999972</v>
      </c>
      <c r="I489" s="50">
        <f>IF(H489="","",G489-H489)</f>
        <v>-39.999999999999972</v>
      </c>
      <c r="J489" s="51">
        <v>0.84027777777777779</v>
      </c>
      <c r="K489" s="52">
        <v>0.90972222222222221</v>
      </c>
    </row>
    <row r="490" spans="1:11" s="53" customFormat="1">
      <c r="A490" s="42" t="str">
        <f>IF(AND(B490=$B$1,K490=""),"２",IF(AND(B490=$B$1,K490&lt;&gt;""),"１",IF(B490&gt;$B$1,"３","4")))</f>
        <v>4</v>
      </c>
      <c r="B490" s="43">
        <v>42870</v>
      </c>
      <c r="C490" s="44" t="s">
        <v>47</v>
      </c>
      <c r="D490" s="45">
        <v>21</v>
      </c>
      <c r="E490" s="46" t="s">
        <v>45</v>
      </c>
      <c r="F490" s="47" t="s">
        <v>73</v>
      </c>
      <c r="G490" s="54">
        <v>90</v>
      </c>
      <c r="H490" s="49">
        <f>IF(OR(J490="",K490=""),"",(K490-J490)/TIMEVALUE("1:00")*60)</f>
        <v>220.00000000000003</v>
      </c>
      <c r="I490" s="50">
        <f>IF(H490="","",G490-H490)</f>
        <v>-130.00000000000003</v>
      </c>
      <c r="J490" s="51">
        <v>0.90972222222222221</v>
      </c>
      <c r="K490" s="52">
        <v>1.0625</v>
      </c>
    </row>
    <row r="491" spans="1:11" s="53" customFormat="1">
      <c r="A491" s="42" t="str">
        <f>IF(AND(B491=$B$1,K491=""),"２",IF(AND(B491=$B$1,K491&lt;&gt;""),"１",IF(B491&gt;$B$1,"３","4")))</f>
        <v>4</v>
      </c>
      <c r="B491" s="43">
        <v>42871</v>
      </c>
      <c r="C491" s="44" t="s">
        <v>46</v>
      </c>
      <c r="D491" s="45">
        <v>6</v>
      </c>
      <c r="E491" s="46" t="s">
        <v>45</v>
      </c>
      <c r="F491" s="47" t="s">
        <v>50</v>
      </c>
      <c r="G491" s="54">
        <v>60</v>
      </c>
      <c r="H491" s="49">
        <f>IF(OR(J491="",K491=""),"",(K491-J491)/TIMEVALUE("1:00")*60)</f>
        <v>60.000000000000028</v>
      </c>
      <c r="I491" s="50">
        <f>IF(H491="","",G491-H491)</f>
        <v>-2.8421709430404007E-14</v>
      </c>
      <c r="J491" s="51">
        <v>0.31597222222222221</v>
      </c>
      <c r="K491" s="52">
        <v>0.3576388888888889</v>
      </c>
    </row>
    <row r="492" spans="1:11" s="53" customFormat="1">
      <c r="A492" s="42" t="str">
        <f>IF(AND(B492=$B$1,K492=""),"２",IF(AND(B492=$B$1,K492&lt;&gt;""),"１",IF(B492&gt;$B$1,"３","4")))</f>
        <v>4</v>
      </c>
      <c r="B492" s="43">
        <v>42871</v>
      </c>
      <c r="C492" s="44" t="s">
        <v>189</v>
      </c>
      <c r="D492" s="45">
        <v>6</v>
      </c>
      <c r="E492" s="56" t="s">
        <v>45</v>
      </c>
      <c r="F492" s="57" t="s">
        <v>204</v>
      </c>
      <c r="G492" s="54">
        <v>15</v>
      </c>
      <c r="H492" s="49">
        <f>IF(OR(J492="",K492=""),"",(K492-J492)/TIMEVALUE("1:00")*60)</f>
        <v>4.9999999999999822</v>
      </c>
      <c r="I492" s="50">
        <f>IF(H492="","",G492-H492)</f>
        <v>10.000000000000018</v>
      </c>
      <c r="J492" s="51">
        <v>0.3576388888888889</v>
      </c>
      <c r="K492" s="52">
        <v>0.3611111111111111</v>
      </c>
    </row>
    <row r="493" spans="1:11" s="53" customFormat="1">
      <c r="A493" s="42" t="str">
        <f>IF(AND(B493=$B$1,K493=""),"２",IF(AND(B493=$B$1,K493&lt;&gt;""),"１",IF(B493&gt;$B$1,"３","4")))</f>
        <v>4</v>
      </c>
      <c r="B493" s="43">
        <v>42871</v>
      </c>
      <c r="C493" s="44" t="s">
        <v>46</v>
      </c>
      <c r="D493" s="45">
        <v>7</v>
      </c>
      <c r="E493" s="56" t="s">
        <v>45</v>
      </c>
      <c r="F493" s="57" t="s">
        <v>91</v>
      </c>
      <c r="G493" s="54">
        <v>15</v>
      </c>
      <c r="H493" s="49">
        <f>IF(OR(J493="",K493=""),"",(K493-J493)/TIMEVALUE("1:00")*60)</f>
        <v>12.999999999999954</v>
      </c>
      <c r="I493" s="50">
        <f>IF(H493="","",G493-H493)</f>
        <v>2.0000000000000462</v>
      </c>
      <c r="J493" s="51">
        <v>0.3611111111111111</v>
      </c>
      <c r="K493" s="52">
        <v>0.37013888888888885</v>
      </c>
    </row>
    <row r="494" spans="1:11" s="53" customFormat="1">
      <c r="A494" s="42" t="str">
        <f>IF(AND(B494=$B$1,K494=""),"２",IF(AND(B494=$B$1,K494&lt;&gt;""),"１",IF(B494&gt;$B$1,"３","4")))</f>
        <v>4</v>
      </c>
      <c r="B494" s="43">
        <v>42871</v>
      </c>
      <c r="C494" s="44" t="s">
        <v>47</v>
      </c>
      <c r="D494" s="45">
        <v>8</v>
      </c>
      <c r="E494" s="46" t="s">
        <v>45</v>
      </c>
      <c r="F494" s="47" t="s">
        <v>74</v>
      </c>
      <c r="G494" s="54">
        <v>10</v>
      </c>
      <c r="H494" s="49">
        <f>IF(OR(J494="",K494=""),"",(K494-J494)/TIMEVALUE("1:00")*60)</f>
        <v>26.000000000000068</v>
      </c>
      <c r="I494" s="50">
        <f>IF(H494="","",G494-H494)</f>
        <v>-16.000000000000068</v>
      </c>
      <c r="J494" s="51">
        <v>0.37013888888888885</v>
      </c>
      <c r="K494" s="52">
        <v>0.38819444444444445</v>
      </c>
    </row>
    <row r="495" spans="1:11" s="53" customFormat="1">
      <c r="A495" s="42" t="str">
        <f>IF(AND(B495=$B$1,K495=""),"２",IF(AND(B495=$B$1,K495&lt;&gt;""),"１",IF(B495&gt;$B$1,"３","4")))</f>
        <v>4</v>
      </c>
      <c r="B495" s="43">
        <v>42871</v>
      </c>
      <c r="C495" s="44"/>
      <c r="D495" s="45">
        <v>9</v>
      </c>
      <c r="E495" s="46" t="s">
        <v>45</v>
      </c>
      <c r="F495" s="47" t="s">
        <v>206</v>
      </c>
      <c r="G495" s="48">
        <v>10</v>
      </c>
      <c r="H495" s="49">
        <f>IF(OR(J495="",K495=""),"",(K495-J495)/TIMEVALUE("1:00")*60)</f>
        <v>12.000000000000037</v>
      </c>
      <c r="I495" s="50">
        <f>IF(H495="","",G495-H495)</f>
        <v>-2.0000000000000373</v>
      </c>
      <c r="J495" s="51">
        <v>0.38819444444444445</v>
      </c>
      <c r="K495" s="52">
        <v>0.39652777777777781</v>
      </c>
    </row>
    <row r="496" spans="1:11" s="53" customFormat="1">
      <c r="A496" s="42" t="str">
        <f>IF(AND(B496=$B$1,K496=""),"２",IF(AND(B496=$B$1,K496&lt;&gt;""),"１",IF(B496&gt;$B$1,"３","4")))</f>
        <v>4</v>
      </c>
      <c r="B496" s="43">
        <v>42871</v>
      </c>
      <c r="C496" s="44"/>
      <c r="D496" s="45">
        <v>10</v>
      </c>
      <c r="E496" s="46" t="s">
        <v>45</v>
      </c>
      <c r="F496" s="47" t="s">
        <v>193</v>
      </c>
      <c r="G496" s="48">
        <v>120</v>
      </c>
      <c r="H496" s="49">
        <f>IF(OR(J496="",K496=""),"",(K496-J496)/TIMEVALUE("1:00")*60)</f>
        <v>135.99999999999991</v>
      </c>
      <c r="I496" s="50">
        <f>IF(H496="","",G496-H496)</f>
        <v>-15.999999999999915</v>
      </c>
      <c r="J496" s="51">
        <v>0.39652777777777781</v>
      </c>
      <c r="K496" s="52">
        <v>0.4909722222222222</v>
      </c>
    </row>
    <row r="497" spans="1:11" s="53" customFormat="1">
      <c r="A497" s="42" t="str">
        <f>IF(AND(B497=$B$1,K497=""),"２",IF(AND(B497=$B$1,K497&lt;&gt;""),"１",IF(B497&gt;$B$1,"３","4")))</f>
        <v>4</v>
      </c>
      <c r="B497" s="43">
        <v>42871</v>
      </c>
      <c r="C497" s="44" t="s">
        <v>47</v>
      </c>
      <c r="D497" s="45">
        <v>10</v>
      </c>
      <c r="E497" s="56" t="s">
        <v>45</v>
      </c>
      <c r="F497" s="57" t="s">
        <v>76</v>
      </c>
      <c r="G497" s="54">
        <v>20</v>
      </c>
      <c r="H497" s="49">
        <f>IF(OR(J497="",K497=""),"",(K497-J497)/TIMEVALUE("1:00")*60)</f>
        <v>1.0000000000000764</v>
      </c>
      <c r="I497" s="50">
        <f>IF(H497="","",G497-H497)</f>
        <v>18.999999999999922</v>
      </c>
      <c r="J497" s="51">
        <v>0.4909722222222222</v>
      </c>
      <c r="K497" s="52">
        <v>0.4916666666666667</v>
      </c>
    </row>
    <row r="498" spans="1:11" s="53" customFormat="1">
      <c r="A498" s="42" t="str">
        <f>IF(AND(B498=$B$1,K498=""),"２",IF(AND(B498=$B$1,K498&lt;&gt;""),"１",IF(B498&gt;$B$1,"３","4")))</f>
        <v>4</v>
      </c>
      <c r="B498" s="43">
        <v>42871</v>
      </c>
      <c r="C498" s="44" t="s">
        <v>47</v>
      </c>
      <c r="D498" s="45">
        <v>11</v>
      </c>
      <c r="E498" s="56" t="s">
        <v>45</v>
      </c>
      <c r="F498" s="57" t="s">
        <v>55</v>
      </c>
      <c r="G498" s="54">
        <v>10</v>
      </c>
      <c r="H498" s="49">
        <f>IF(OR(J498="",K498=""),"",(K498-J498)/TIMEVALUE("1:00")*60)</f>
        <v>9.9999999999999645</v>
      </c>
      <c r="I498" s="50">
        <f>IF(H498="","",G498-H498)</f>
        <v>3.5527136788005009E-14</v>
      </c>
      <c r="J498" s="51">
        <v>0.4916666666666667</v>
      </c>
      <c r="K498" s="52">
        <v>0.49861111111111112</v>
      </c>
    </row>
    <row r="499" spans="1:11" s="53" customFormat="1">
      <c r="A499" s="42" t="str">
        <f>IF(AND(B499=$B$1,K499=""),"２",IF(AND(B499=$B$1,K499&lt;&gt;""),"１",IF(B499&gt;$B$1,"３","4")))</f>
        <v>4</v>
      </c>
      <c r="B499" s="43">
        <v>42871</v>
      </c>
      <c r="C499" s="44" t="s">
        <v>46</v>
      </c>
      <c r="D499" s="45">
        <v>12</v>
      </c>
      <c r="E499" s="56" t="s">
        <v>45</v>
      </c>
      <c r="F499" s="57" t="s">
        <v>59</v>
      </c>
      <c r="G499" s="54">
        <v>60</v>
      </c>
      <c r="H499" s="49">
        <f>IF(OR(J499="",K499=""),"",(K499-J499)/TIMEVALUE("1:00")*60)</f>
        <v>42.000000000000014</v>
      </c>
      <c r="I499" s="50">
        <f>IF(H499="","",G499-H499)</f>
        <v>17.999999999999986</v>
      </c>
      <c r="J499" s="51">
        <v>0.49861111111111112</v>
      </c>
      <c r="K499" s="52">
        <v>0.52777777777777779</v>
      </c>
    </row>
    <row r="500" spans="1:11" s="53" customFormat="1">
      <c r="A500" s="42" t="str">
        <f>IF(AND(B500=$B$1,K500=""),"２",IF(AND(B500=$B$1,K500&lt;&gt;""),"１",IF(B500&gt;$B$1,"３","4")))</f>
        <v>4</v>
      </c>
      <c r="B500" s="43">
        <v>42871</v>
      </c>
      <c r="C500" s="44" t="s">
        <v>47</v>
      </c>
      <c r="D500" s="45">
        <v>14</v>
      </c>
      <c r="E500" s="54" t="s">
        <v>45</v>
      </c>
      <c r="F500" s="55" t="s">
        <v>63</v>
      </c>
      <c r="G500" s="54">
        <v>10</v>
      </c>
      <c r="H500" s="49">
        <f>IF(OR(J500="",K500=""),"",(K500-J500)/TIMEVALUE("1:00")*60)</f>
        <v>4.9999999999999822</v>
      </c>
      <c r="I500" s="50">
        <f>IF(H500="","",G500-H500)</f>
        <v>5.0000000000000178</v>
      </c>
      <c r="J500" s="51">
        <v>0.58333333333333337</v>
      </c>
      <c r="K500" s="52">
        <v>0.58680555555555558</v>
      </c>
    </row>
    <row r="501" spans="1:11" s="53" customFormat="1">
      <c r="A501" s="42" t="str">
        <f>IF(AND(B501=$B$1,K501=""),"２",IF(AND(B501=$B$1,K501&lt;&gt;""),"１",IF(B501&gt;$B$1,"３","4")))</f>
        <v>4</v>
      </c>
      <c r="B501" s="43">
        <v>42871</v>
      </c>
      <c r="C501" s="44" t="s">
        <v>47</v>
      </c>
      <c r="D501" s="45">
        <v>14</v>
      </c>
      <c r="E501" s="54" t="s">
        <v>45</v>
      </c>
      <c r="F501" s="55" t="s">
        <v>80</v>
      </c>
      <c r="G501" s="54">
        <v>20</v>
      </c>
      <c r="H501" s="49">
        <f>IF(OR(J501="",K501=""),"",(K501-J501)/TIMEVALUE("1:00")*60)</f>
        <v>4.9999999999999822</v>
      </c>
      <c r="I501" s="50">
        <f>IF(H501="","",G501-H501)</f>
        <v>15.000000000000018</v>
      </c>
      <c r="J501" s="51">
        <v>0.58680555555555558</v>
      </c>
      <c r="K501" s="52">
        <v>0.59027777777777779</v>
      </c>
    </row>
    <row r="502" spans="1:11" s="53" customFormat="1">
      <c r="A502" s="42" t="str">
        <f>IF(AND(B502=$B$1,K502=""),"２",IF(AND(B502=$B$1,K502&lt;&gt;""),"１",IF(B502&gt;$B$1,"３","4")))</f>
        <v>4</v>
      </c>
      <c r="B502" s="43">
        <v>42871</v>
      </c>
      <c r="C502" s="44" t="s">
        <v>47</v>
      </c>
      <c r="D502" s="45">
        <v>17</v>
      </c>
      <c r="E502" s="54" t="s">
        <v>45</v>
      </c>
      <c r="F502" s="55" t="s">
        <v>83</v>
      </c>
      <c r="G502" s="54">
        <v>20</v>
      </c>
      <c r="H502" s="49">
        <f>IF(OR(J502="",K502=""),"",(K502-J502)/TIMEVALUE("1:00")*60)</f>
        <v>4.9999999999998224</v>
      </c>
      <c r="I502" s="50">
        <f>IF(H502="","",G502-H502)</f>
        <v>15.000000000000178</v>
      </c>
      <c r="J502" s="51">
        <v>0.70833333333333337</v>
      </c>
      <c r="K502" s="52">
        <v>0.71180555555555547</v>
      </c>
    </row>
    <row r="503" spans="1:11" s="53" customFormat="1">
      <c r="A503" s="42" t="str">
        <f>IF(AND(B503=$B$1,K503=""),"２",IF(AND(B503=$B$1,K503&lt;&gt;""),"１",IF(B503&gt;$B$1,"３","4")))</f>
        <v>4</v>
      </c>
      <c r="B503" s="43">
        <v>42871</v>
      </c>
      <c r="C503" s="44"/>
      <c r="D503" s="45">
        <v>13</v>
      </c>
      <c r="E503" s="46" t="s">
        <v>45</v>
      </c>
      <c r="F503" s="47" t="s">
        <v>205</v>
      </c>
      <c r="G503" s="48">
        <v>300</v>
      </c>
      <c r="H503" s="49">
        <f>IF(OR(J503="",K503=""),"",(K503-J503)/TIMEVALUE("1:00")*60)</f>
        <v>339.99999999999989</v>
      </c>
      <c r="I503" s="50">
        <f>IF(H503="","",G503-H503)</f>
        <v>-39.999999999999886</v>
      </c>
      <c r="J503" s="51">
        <v>0.52777777777777779</v>
      </c>
      <c r="K503" s="52">
        <v>0.76388888888888884</v>
      </c>
    </row>
    <row r="504" spans="1:11" s="53" customFormat="1">
      <c r="A504" s="42" t="str">
        <f>IF(AND(B504=$B$1,K504=""),"２",IF(AND(B504=$B$1,K504&lt;&gt;""),"１",IF(B504&gt;$B$1,"３","4")))</f>
        <v>4</v>
      </c>
      <c r="B504" s="43">
        <v>42871</v>
      </c>
      <c r="C504" s="44" t="s">
        <v>46</v>
      </c>
      <c r="D504" s="45">
        <v>19</v>
      </c>
      <c r="E504" s="46" t="s">
        <v>45</v>
      </c>
      <c r="F504" s="47" t="s">
        <v>72</v>
      </c>
      <c r="G504" s="54">
        <v>60</v>
      </c>
      <c r="H504" s="49">
        <f>IF(OR(J504="",K504=""),"",(K504-J504)/TIMEVALUE("1:00")*60)</f>
        <v>64.999999999999929</v>
      </c>
      <c r="I504" s="50">
        <f>IF(H504="","",G504-H504)</f>
        <v>-4.9999999999999289</v>
      </c>
      <c r="J504" s="51">
        <v>0.84375</v>
      </c>
      <c r="K504" s="52">
        <v>0.88888888888888884</v>
      </c>
    </row>
    <row r="505" spans="1:11" s="53" customFormat="1">
      <c r="A505" s="42" t="str">
        <f>IF(AND(B505=$B$1,K505=""),"２",IF(AND(B505=$B$1,K505&lt;&gt;""),"１",IF(B505&gt;$B$1,"３","4")))</f>
        <v>4</v>
      </c>
      <c r="B505" s="43">
        <v>42871</v>
      </c>
      <c r="C505" s="44" t="s">
        <v>47</v>
      </c>
      <c r="D505" s="45">
        <v>21</v>
      </c>
      <c r="E505" s="46" t="s">
        <v>45</v>
      </c>
      <c r="F505" s="47" t="s">
        <v>73</v>
      </c>
      <c r="G505" s="54">
        <v>90</v>
      </c>
      <c r="H505" s="49">
        <f>IF(OR(J505="",K505=""),"",(K505-J505)/TIMEVALUE("1:00")*60)</f>
        <v>239.99999999999994</v>
      </c>
      <c r="I505" s="50">
        <f>IF(H505="","",G505-H505)</f>
        <v>-149.99999999999994</v>
      </c>
      <c r="J505" s="51">
        <v>0.77083333333333337</v>
      </c>
      <c r="K505" s="52">
        <v>0.9375</v>
      </c>
    </row>
    <row r="506" spans="1:11" s="53" customFormat="1">
      <c r="A506" s="42" t="str">
        <f>IF(AND(B506=$B$1,K506=""),"２",IF(AND(B506=$B$1,K506&lt;&gt;""),"１",IF(B506&gt;$B$1,"３","4")))</f>
        <v>4</v>
      </c>
      <c r="B506" s="43">
        <v>42871</v>
      </c>
      <c r="C506" s="44" t="s">
        <v>47</v>
      </c>
      <c r="D506" s="45">
        <v>19</v>
      </c>
      <c r="E506" s="56" t="s">
        <v>45</v>
      </c>
      <c r="F506" s="57" t="s">
        <v>70</v>
      </c>
      <c r="G506" s="54">
        <v>10</v>
      </c>
      <c r="H506" s="49">
        <f>IF(OR(J506="",K506=""),"",(K506-J506)/TIMEVALUE("1:00")*60)</f>
        <v>8.999999999999968</v>
      </c>
      <c r="I506" s="50">
        <f>IF(H506="","",G506-H506)</f>
        <v>1.000000000000032</v>
      </c>
      <c r="J506" s="51">
        <v>0.9375</v>
      </c>
      <c r="K506" s="52">
        <v>0.94374999999999998</v>
      </c>
    </row>
    <row r="507" spans="1:11" s="53" customFormat="1">
      <c r="A507" s="42" t="str">
        <f>IF(AND(B507=$B$1,K507=""),"２",IF(AND(B507=$B$1,K507&lt;&gt;""),"１",IF(B507&gt;$B$1,"３","4")))</f>
        <v>4</v>
      </c>
      <c r="B507" s="43">
        <v>42871</v>
      </c>
      <c r="C507" s="44" t="s">
        <v>46</v>
      </c>
      <c r="D507" s="45">
        <v>18</v>
      </c>
      <c r="E507" s="46" t="s">
        <v>45</v>
      </c>
      <c r="F507" s="47" t="s">
        <v>69</v>
      </c>
      <c r="G507" s="54">
        <v>10</v>
      </c>
      <c r="H507" s="49">
        <f>IF(OR(J507="",K507=""),"",(K507-J507)/TIMEVALUE("1:00")*60)</f>
        <v>24.000000000000075</v>
      </c>
      <c r="I507" s="50">
        <f>IF(H507="","",G507-H507)</f>
        <v>-14.000000000000075</v>
      </c>
      <c r="J507" s="51">
        <v>0.94374999999999998</v>
      </c>
      <c r="K507" s="52">
        <v>0.9604166666666667</v>
      </c>
    </row>
    <row r="508" spans="1:11" s="53" customFormat="1">
      <c r="A508" s="42" t="str">
        <f>IF(AND(B508=$B$1,K508=""),"２",IF(AND(B508=$B$1,K508&lt;&gt;""),"１",IF(B508&gt;$B$1,"３","4")))</f>
        <v>4</v>
      </c>
      <c r="B508" s="43">
        <v>42872</v>
      </c>
      <c r="C508" s="44" t="s">
        <v>46</v>
      </c>
      <c r="D508" s="45">
        <v>6</v>
      </c>
      <c r="E508" s="56" t="s">
        <v>45</v>
      </c>
      <c r="F508" s="57" t="s">
        <v>50</v>
      </c>
      <c r="G508" s="54">
        <v>60</v>
      </c>
      <c r="H508" s="49">
        <f>IF(OR(J508="",K508=""),"",(K508-J508)/TIMEVALUE("1:00")*60)</f>
        <v>59.999999999999943</v>
      </c>
      <c r="I508" s="50">
        <f>IF(H508="","",G508-H508)</f>
        <v>5.6843418860808015E-14</v>
      </c>
      <c r="J508" s="51">
        <v>0.2986111111111111</v>
      </c>
      <c r="K508" s="52">
        <v>0.34027777777777773</v>
      </c>
    </row>
    <row r="509" spans="1:11" s="53" customFormat="1">
      <c r="A509" s="42" t="str">
        <f>IF(AND(B509=$B$1,K509=""),"２",IF(AND(B509=$B$1,K509&lt;&gt;""),"１",IF(B509&gt;$B$1,"３","4")))</f>
        <v>4</v>
      </c>
      <c r="B509" s="43">
        <v>42872</v>
      </c>
      <c r="C509" s="44" t="s">
        <v>46</v>
      </c>
      <c r="D509" s="45">
        <v>7</v>
      </c>
      <c r="E509" s="46" t="s">
        <v>45</v>
      </c>
      <c r="F509" s="47" t="s">
        <v>91</v>
      </c>
      <c r="G509" s="54">
        <v>15</v>
      </c>
      <c r="H509" s="49">
        <f>IF(OR(J509="",K509=""),"",(K509-J509)/TIMEVALUE("1:00")*60)</f>
        <v>15.000000000000027</v>
      </c>
      <c r="I509" s="50">
        <f>IF(H509="","",G509-H509)</f>
        <v>-2.6645352591003757E-14</v>
      </c>
      <c r="J509" s="51">
        <v>0.34027777777777773</v>
      </c>
      <c r="K509" s="52">
        <v>0.35069444444444442</v>
      </c>
    </row>
    <row r="510" spans="1:11" s="53" customFormat="1">
      <c r="A510" s="42" t="str">
        <f>IF(AND(B510=$B$1,K510=""),"２",IF(AND(B510=$B$1,K510&lt;&gt;""),"１",IF(B510&gt;$B$1,"３","4")))</f>
        <v>4</v>
      </c>
      <c r="B510" s="43">
        <v>42872</v>
      </c>
      <c r="C510" s="44" t="s">
        <v>46</v>
      </c>
      <c r="D510" s="45">
        <v>6</v>
      </c>
      <c r="E510" s="56" t="s">
        <v>45</v>
      </c>
      <c r="F510" s="57" t="s">
        <v>204</v>
      </c>
      <c r="G510" s="54">
        <v>15</v>
      </c>
      <c r="H510" s="49">
        <f>IF(OR(J510="",K510=""),"",(K510-J510)/TIMEVALUE("1:00")*60)</f>
        <v>9.000000000000048</v>
      </c>
      <c r="I510" s="50">
        <f>IF(H510="","",G510-H510)</f>
        <v>5.999999999999952</v>
      </c>
      <c r="J510" s="51">
        <v>0.35069444444444442</v>
      </c>
      <c r="K510" s="52">
        <v>0.35694444444444445</v>
      </c>
    </row>
    <row r="511" spans="1:11" s="53" customFormat="1">
      <c r="A511" s="42" t="str">
        <f>IF(AND(B511=$B$1,K511=""),"２",IF(AND(B511=$B$1,K511&lt;&gt;""),"１",IF(B511&gt;$B$1,"３","4")))</f>
        <v>4</v>
      </c>
      <c r="B511" s="43">
        <v>42872</v>
      </c>
      <c r="C511" s="44" t="s">
        <v>47</v>
      </c>
      <c r="D511" s="45">
        <v>8</v>
      </c>
      <c r="E511" s="56" t="s">
        <v>45</v>
      </c>
      <c r="F511" s="57" t="s">
        <v>74</v>
      </c>
      <c r="G511" s="54">
        <v>10</v>
      </c>
      <c r="H511" s="49">
        <f>IF(OR(J511="",K511=""),"",(K511-J511)/TIMEVALUE("1:00")*60)</f>
        <v>8.999999999999968</v>
      </c>
      <c r="I511" s="50">
        <f>IF(H511="","",G511-H511)</f>
        <v>1.000000000000032</v>
      </c>
      <c r="J511" s="51">
        <v>0.35694444444444445</v>
      </c>
      <c r="K511" s="52">
        <v>0.36319444444444443</v>
      </c>
    </row>
    <row r="512" spans="1:11" s="53" customFormat="1">
      <c r="A512" s="42" t="str">
        <f>IF(AND(B512=$B$1,K512=""),"２",IF(AND(B512=$B$1,K512&lt;&gt;""),"１",IF(B512&gt;$B$1,"３","4")))</f>
        <v>4</v>
      </c>
      <c r="B512" s="43">
        <v>42872</v>
      </c>
      <c r="C512" s="44"/>
      <c r="D512" s="45">
        <v>8</v>
      </c>
      <c r="E512" s="56" t="s">
        <v>45</v>
      </c>
      <c r="F512" s="57" t="s">
        <v>203</v>
      </c>
      <c r="G512" s="48">
        <v>20</v>
      </c>
      <c r="H512" s="49">
        <f>IF(OR(J512="",K512=""),"",(K512-J512)/TIMEVALUE("1:00")*60)</f>
        <v>15.999999999999943</v>
      </c>
      <c r="I512" s="50">
        <f>IF(H512="","",G512-H512)</f>
        <v>4.0000000000000568</v>
      </c>
      <c r="J512" s="51">
        <v>0.36319444444444443</v>
      </c>
      <c r="K512" s="52">
        <v>0.3743055555555555</v>
      </c>
    </row>
    <row r="513" spans="1:11" s="53" customFormat="1">
      <c r="A513" s="42" t="str">
        <f>IF(AND(B513=$B$1,K513=""),"２",IF(AND(B513=$B$1,K513&lt;&gt;""),"１",IF(B513&gt;$B$1,"３","4")))</f>
        <v>4</v>
      </c>
      <c r="B513" s="43">
        <v>42872</v>
      </c>
      <c r="C513" s="44"/>
      <c r="D513" s="45">
        <v>9</v>
      </c>
      <c r="E513" s="46" t="s">
        <v>45</v>
      </c>
      <c r="F513" s="47" t="s">
        <v>208</v>
      </c>
      <c r="G513" s="48">
        <v>30</v>
      </c>
      <c r="H513" s="49">
        <f>IF(OR(J513="",K513=""),"",(K513-J513)/TIMEVALUE("1:00")*60)</f>
        <v>46.000000000000078</v>
      </c>
      <c r="I513" s="50">
        <f>IF(H513="","",G513-H513)</f>
        <v>-16.000000000000078</v>
      </c>
      <c r="J513" s="51">
        <v>0.3743055555555555</v>
      </c>
      <c r="K513" s="52">
        <v>0.40625</v>
      </c>
    </row>
    <row r="514" spans="1:11" s="53" customFormat="1">
      <c r="A514" s="42" t="str">
        <f>IF(AND(B514=$B$1,K514=""),"２",IF(AND(B514=$B$1,K514&lt;&gt;""),"１",IF(B514&gt;$B$1,"３","4")))</f>
        <v>4</v>
      </c>
      <c r="B514" s="43">
        <v>42872</v>
      </c>
      <c r="C514" s="44" t="s">
        <v>47</v>
      </c>
      <c r="D514" s="45">
        <v>10</v>
      </c>
      <c r="E514" s="56" t="s">
        <v>45</v>
      </c>
      <c r="F514" s="57" t="s">
        <v>76</v>
      </c>
      <c r="G514" s="54">
        <v>20</v>
      </c>
      <c r="H514" s="49">
        <f>IF(OR(J514="",K514=""),"",(K514-J514)/TIMEVALUE("1:00")*60)</f>
        <v>5.0000000000000622</v>
      </c>
      <c r="I514" s="50">
        <f>IF(H514="","",G514-H514)</f>
        <v>14.999999999999938</v>
      </c>
      <c r="J514" s="51">
        <v>0.40625</v>
      </c>
      <c r="K514" s="52">
        <v>0.40972222222222227</v>
      </c>
    </row>
    <row r="515" spans="1:11" s="53" customFormat="1">
      <c r="A515" s="42" t="str">
        <f>IF(AND(B515=$B$1,K515=""),"２",IF(AND(B515=$B$1,K515&lt;&gt;""),"１",IF(B515&gt;$B$1,"３","4")))</f>
        <v>4</v>
      </c>
      <c r="B515" s="43">
        <v>42872</v>
      </c>
      <c r="C515" s="44" t="s">
        <v>47</v>
      </c>
      <c r="D515" s="45">
        <v>11</v>
      </c>
      <c r="E515" s="54" t="s">
        <v>45</v>
      </c>
      <c r="F515" s="55" t="s">
        <v>55</v>
      </c>
      <c r="G515" s="54">
        <v>10</v>
      </c>
      <c r="H515" s="49">
        <f>IF(OR(J515="",K515=""),"",(K515-J515)/TIMEVALUE("1:00")*60)</f>
        <v>4.9999999999999822</v>
      </c>
      <c r="I515" s="50">
        <f>IF(H515="","",G515-H515)</f>
        <v>5.0000000000000178</v>
      </c>
      <c r="J515" s="51">
        <v>0.4548611111111111</v>
      </c>
      <c r="K515" s="52">
        <v>0.45833333333333331</v>
      </c>
    </row>
    <row r="516" spans="1:11" s="53" customFormat="1">
      <c r="A516" s="42" t="str">
        <f>IF(AND(B516=$B$1,K516=""),"２",IF(AND(B516=$B$1,K516&lt;&gt;""),"１",IF(B516&gt;$B$1,"３","4")))</f>
        <v>4</v>
      </c>
      <c r="B516" s="43">
        <v>42872</v>
      </c>
      <c r="C516" s="44"/>
      <c r="D516" s="45">
        <v>9</v>
      </c>
      <c r="E516" s="56" t="s">
        <v>45</v>
      </c>
      <c r="F516" s="57" t="s">
        <v>209</v>
      </c>
      <c r="G516" s="48">
        <v>120</v>
      </c>
      <c r="H516" s="49">
        <f>IF(OR(J516="",K516=""),"",(K516-J516)/TIMEVALUE("1:00")*60)</f>
        <v>84.999999999999943</v>
      </c>
      <c r="I516" s="50">
        <f>IF(H516="","",G516-H516)</f>
        <v>35.000000000000057</v>
      </c>
      <c r="J516" s="51">
        <v>0.40972222222222227</v>
      </c>
      <c r="K516" s="52">
        <v>0.46875</v>
      </c>
    </row>
    <row r="517" spans="1:11" s="53" customFormat="1">
      <c r="A517" s="42" t="str">
        <f>IF(AND(B517=$B$1,K517=""),"２",IF(AND(B517=$B$1,K517&lt;&gt;""),"１",IF(B517&gt;$B$1,"３","4")))</f>
        <v>4</v>
      </c>
      <c r="B517" s="43">
        <v>42872</v>
      </c>
      <c r="C517" s="44"/>
      <c r="D517" s="45">
        <v>12</v>
      </c>
      <c r="E517" s="56" t="s">
        <v>45</v>
      </c>
      <c r="F517" s="57" t="s">
        <v>213</v>
      </c>
      <c r="G517" s="48">
        <v>90</v>
      </c>
      <c r="H517" s="49">
        <f>IF(OR(J517="",K517=""),"",(K517-J517)/TIMEVALUE("1:00")*60)</f>
        <v>87.000000000000014</v>
      </c>
      <c r="I517" s="50">
        <f>IF(H517="","",G517-H517)</f>
        <v>2.9999999999999858</v>
      </c>
      <c r="J517" s="51">
        <v>0.46875</v>
      </c>
      <c r="K517" s="52">
        <v>0.52916666666666667</v>
      </c>
    </row>
    <row r="518" spans="1:11" s="53" customFormat="1">
      <c r="A518" s="42" t="str">
        <f>IF(AND(B518=$B$1,K518=""),"２",IF(AND(B518=$B$1,K518&lt;&gt;""),"１",IF(B518&gt;$B$1,"３","4")))</f>
        <v>4</v>
      </c>
      <c r="B518" s="43">
        <v>42872</v>
      </c>
      <c r="C518" s="44" t="s">
        <v>46</v>
      </c>
      <c r="D518" s="45">
        <v>12</v>
      </c>
      <c r="E518" s="56" t="s">
        <v>45</v>
      </c>
      <c r="F518" s="57" t="s">
        <v>59</v>
      </c>
      <c r="G518" s="54">
        <v>60</v>
      </c>
      <c r="H518" s="49">
        <f>IF(OR(J518="",K518=""),"",(K518-J518)/TIMEVALUE("1:00")*60)</f>
        <v>49.999999999999986</v>
      </c>
      <c r="I518" s="50">
        <f>IF(H518="","",G518-H518)</f>
        <v>10.000000000000014</v>
      </c>
      <c r="J518" s="51">
        <v>0.52916666666666667</v>
      </c>
      <c r="K518" s="52">
        <v>0.56388888888888888</v>
      </c>
    </row>
    <row r="519" spans="1:11" s="53" customFormat="1">
      <c r="A519" s="42" t="str">
        <f>IF(AND(B519=$B$1,K519=""),"２",IF(AND(B519=$B$1,K519&lt;&gt;""),"１",IF(B519&gt;$B$1,"３","4")))</f>
        <v>4</v>
      </c>
      <c r="B519" s="43">
        <v>42872</v>
      </c>
      <c r="C519" s="44"/>
      <c r="D519" s="45">
        <v>8</v>
      </c>
      <c r="E519" s="46" t="s">
        <v>214</v>
      </c>
      <c r="F519" s="47" t="s">
        <v>207</v>
      </c>
      <c r="G519" s="48">
        <v>10</v>
      </c>
      <c r="H519" s="49">
        <f>IF(OR(J519="",K519=""),"",(K519-J519)/TIMEVALUE("1:00")*60)</f>
        <v>29.999999999999893</v>
      </c>
      <c r="I519" s="50">
        <f>IF(H519="","",G519-H519)</f>
        <v>-19.999999999999893</v>
      </c>
      <c r="J519" s="51">
        <v>0.59027777777777779</v>
      </c>
      <c r="K519" s="52">
        <v>0.61111111111111105</v>
      </c>
    </row>
    <row r="520" spans="1:11" s="53" customFormat="1">
      <c r="A520" s="42" t="str">
        <f>IF(AND(B520=$B$1,K520=""),"２",IF(AND(B520=$B$1,K520&lt;&gt;""),"１",IF(B520&gt;$B$1,"３","4")))</f>
        <v>4</v>
      </c>
      <c r="B520" s="43">
        <v>42872</v>
      </c>
      <c r="C520" s="44" t="s">
        <v>47</v>
      </c>
      <c r="D520" s="45">
        <v>14</v>
      </c>
      <c r="E520" s="56" t="s">
        <v>45</v>
      </c>
      <c r="F520" s="57" t="s">
        <v>63</v>
      </c>
      <c r="G520" s="54">
        <v>10</v>
      </c>
      <c r="H520" s="49">
        <f>IF(OR(J520="",K520=""),"",(K520-J520)/TIMEVALUE("1:00")*60)</f>
        <v>5.0000000000001421</v>
      </c>
      <c r="I520" s="50">
        <f>IF(H520="","",G520-H520)</f>
        <v>4.9999999999998579</v>
      </c>
      <c r="J520" s="51">
        <v>0.61111111111111105</v>
      </c>
      <c r="K520" s="52">
        <v>0.61458333333333337</v>
      </c>
    </row>
    <row r="521" spans="1:11" s="53" customFormat="1">
      <c r="A521" s="42" t="str">
        <f>IF(AND(B521=$B$1,K521=""),"２",IF(AND(B521=$B$1,K521&lt;&gt;""),"１",IF(B521&gt;$B$1,"３","4")))</f>
        <v>4</v>
      </c>
      <c r="B521" s="43">
        <v>42872</v>
      </c>
      <c r="C521" s="44" t="s">
        <v>47</v>
      </c>
      <c r="D521" s="45">
        <v>14</v>
      </c>
      <c r="E521" s="56" t="s">
        <v>215</v>
      </c>
      <c r="F521" s="57" t="s">
        <v>80</v>
      </c>
      <c r="G521" s="54">
        <v>20</v>
      </c>
      <c r="H521" s="49">
        <f>IF(OR(J521="",K521=""),"",(K521-J521)/TIMEVALUE("1:00")*60)</f>
        <v>0.99999999999999645</v>
      </c>
      <c r="I521" s="50">
        <f>IF(H521="","",G521-H521)</f>
        <v>19.000000000000004</v>
      </c>
      <c r="J521" s="51">
        <v>0.61458333333333337</v>
      </c>
      <c r="K521" s="52">
        <v>0.61527777777777781</v>
      </c>
    </row>
    <row r="522" spans="1:11" s="53" customFormat="1">
      <c r="A522" s="42" t="str">
        <f>IF(AND(B522=$B$1,K522=""),"２",IF(AND(B522=$B$1,K522&lt;&gt;""),"１",IF(B522&gt;$B$1,"３","4")))</f>
        <v>4</v>
      </c>
      <c r="B522" s="43">
        <v>42872</v>
      </c>
      <c r="C522" s="44"/>
      <c r="D522" s="45">
        <v>11</v>
      </c>
      <c r="E522" s="46" t="s">
        <v>45</v>
      </c>
      <c r="F522" s="47" t="s">
        <v>211</v>
      </c>
      <c r="G522" s="48">
        <v>10</v>
      </c>
      <c r="H522" s="49">
        <f>IF(OR(J522="",K522=""),"",(K522-J522)/TIMEVALUE("1:00")*60)</f>
        <v>14.999999999999947</v>
      </c>
      <c r="I522" s="50">
        <f>IF(H522="","",G522-H522)</f>
        <v>-4.9999999999999467</v>
      </c>
      <c r="J522" s="51">
        <v>0.64583333333333337</v>
      </c>
      <c r="K522" s="52">
        <v>0.65625</v>
      </c>
    </row>
    <row r="523" spans="1:11" s="53" customFormat="1">
      <c r="A523" s="42" t="str">
        <f>IF(AND(B523=$B$1,K523=""),"２",IF(AND(B523=$B$1,K523&lt;&gt;""),"１",IF(B523&gt;$B$1,"３","4")))</f>
        <v>4</v>
      </c>
      <c r="B523" s="43">
        <v>42872</v>
      </c>
      <c r="C523" s="44" t="s">
        <v>47</v>
      </c>
      <c r="D523" s="45">
        <v>17</v>
      </c>
      <c r="E523" s="56" t="s">
        <v>45</v>
      </c>
      <c r="F523" s="57" t="s">
        <v>83</v>
      </c>
      <c r="G523" s="54">
        <v>20</v>
      </c>
      <c r="H523" s="49">
        <f>IF(OR(J523="",K523=""),"",(K523-J523)/TIMEVALUE("1:00")*60)</f>
        <v>4.9999999999999822</v>
      </c>
      <c r="I523" s="50">
        <f>IF(H523="","",G523-H523)</f>
        <v>15.000000000000018</v>
      </c>
      <c r="J523" s="51">
        <v>0.72916666666666663</v>
      </c>
      <c r="K523" s="52">
        <v>0.73263888888888884</v>
      </c>
    </row>
    <row r="524" spans="1:11" s="53" customFormat="1">
      <c r="A524" s="42" t="str">
        <f>IF(AND(B524=$B$1,K524=""),"２",IF(AND(B524=$B$1,K524&lt;&gt;""),"１",IF(B524&gt;$B$1,"３","4")))</f>
        <v>4</v>
      </c>
      <c r="B524" s="43">
        <v>42872</v>
      </c>
      <c r="C524" s="44" t="s">
        <v>46</v>
      </c>
      <c r="D524" s="45">
        <v>19</v>
      </c>
      <c r="E524" s="56" t="s">
        <v>45</v>
      </c>
      <c r="F524" s="57" t="s">
        <v>72</v>
      </c>
      <c r="G524" s="54">
        <v>60</v>
      </c>
      <c r="H524" s="49">
        <f>IF(OR(J524="",K524=""),"",(K524-J524)/TIMEVALUE("1:00")*60)</f>
        <v>46</v>
      </c>
      <c r="I524" s="50">
        <f>IF(H524="","",G524-H524)</f>
        <v>14</v>
      </c>
      <c r="J524" s="51">
        <v>0.84027777777777779</v>
      </c>
      <c r="K524" s="52">
        <v>0.87222222222222223</v>
      </c>
    </row>
    <row r="525" spans="1:11" s="53" customFormat="1">
      <c r="A525" s="42" t="str">
        <f>IF(AND(B525=$B$1,K525=""),"２",IF(AND(B525=$B$1,K525&lt;&gt;""),"１",IF(B525&gt;$B$1,"３","4")))</f>
        <v>4</v>
      </c>
      <c r="B525" s="43">
        <v>42872</v>
      </c>
      <c r="C525" s="44" t="s">
        <v>47</v>
      </c>
      <c r="D525" s="45">
        <v>21</v>
      </c>
      <c r="E525" s="56" t="s">
        <v>45</v>
      </c>
      <c r="F525" s="57" t="s">
        <v>73</v>
      </c>
      <c r="G525" s="54">
        <v>90</v>
      </c>
      <c r="H525" s="49">
        <f>IF(OR(J525="",K525=""),"",(K525-J525)/TIMEVALUE("1:00")*60)</f>
        <v>63.999999999999929</v>
      </c>
      <c r="I525" s="50">
        <f>IF(H525="","",G525-H525)</f>
        <v>26.000000000000071</v>
      </c>
      <c r="J525" s="51">
        <v>0.87222222222222223</v>
      </c>
      <c r="K525" s="52">
        <v>0.91666666666666663</v>
      </c>
    </row>
    <row r="526" spans="1:11" s="53" customFormat="1">
      <c r="A526" s="42" t="str">
        <f>IF(AND(B526=$B$1,K526=""),"２",IF(AND(B526=$B$1,K526&lt;&gt;""),"１",IF(B526&gt;$B$1,"３","4")))</f>
        <v>4</v>
      </c>
      <c r="B526" s="43">
        <v>42872</v>
      </c>
      <c r="C526" s="44" t="s">
        <v>47</v>
      </c>
      <c r="D526" s="45">
        <v>19</v>
      </c>
      <c r="E526" s="56" t="s">
        <v>45</v>
      </c>
      <c r="F526" s="57" t="s">
        <v>70</v>
      </c>
      <c r="G526" s="54">
        <v>10</v>
      </c>
      <c r="H526" s="49">
        <f>IF(OR(J526="",K526=""),"",(K526-J526)/TIMEVALUE("1:00")*60)</f>
        <v>5.9999999999999787</v>
      </c>
      <c r="I526" s="50">
        <f>IF(H526="","",G526-H526)</f>
        <v>4.0000000000000213</v>
      </c>
      <c r="J526" s="51">
        <v>0.95833333333333337</v>
      </c>
      <c r="K526" s="52">
        <v>0.96250000000000002</v>
      </c>
    </row>
    <row r="527" spans="1:11" s="53" customFormat="1">
      <c r="A527" s="42" t="str">
        <f>IF(AND(B527=$B$1,K527=""),"２",IF(AND(B527=$B$1,K527&lt;&gt;""),"１",IF(B527&gt;$B$1,"３","4")))</f>
        <v>4</v>
      </c>
      <c r="B527" s="43">
        <v>42873</v>
      </c>
      <c r="C527" s="44" t="s">
        <v>46</v>
      </c>
      <c r="D527" s="45">
        <v>6</v>
      </c>
      <c r="E527" s="56" t="s">
        <v>45</v>
      </c>
      <c r="F527" s="57" t="s">
        <v>50</v>
      </c>
      <c r="G527" s="54">
        <v>60</v>
      </c>
      <c r="H527" s="49">
        <f>IF(OR(J527="",K527=""),"",(K527-J527)/TIMEVALUE("1:00")*60)</f>
        <v>34.999999999999957</v>
      </c>
      <c r="I527" s="50">
        <f>IF(H527="","",G527-H527)</f>
        <v>25.000000000000043</v>
      </c>
      <c r="J527" s="51">
        <v>0.25694444444444448</v>
      </c>
      <c r="K527" s="52">
        <v>0.28125</v>
      </c>
    </row>
    <row r="528" spans="1:11" s="53" customFormat="1">
      <c r="A528" s="42" t="str">
        <f>IF(AND(B528=$B$1,K528=""),"２",IF(AND(B528=$B$1,K528&lt;&gt;""),"１",IF(B528&gt;$B$1,"３","4")))</f>
        <v>4</v>
      </c>
      <c r="B528" s="43">
        <v>42873</v>
      </c>
      <c r="C528" s="44"/>
      <c r="D528" s="45">
        <v>6</v>
      </c>
      <c r="E528" s="56" t="s">
        <v>45</v>
      </c>
      <c r="F528" s="57" t="s">
        <v>111</v>
      </c>
      <c r="G528" s="48">
        <v>90</v>
      </c>
      <c r="H528" s="49">
        <f>IF(OR(J528="",K528=""),"",(K528-J528)/TIMEVALUE("1:00")*60)</f>
        <v>84.999999999999943</v>
      </c>
      <c r="I528" s="50">
        <f>IF(H528="","",G528-H528)</f>
        <v>5.0000000000000568</v>
      </c>
      <c r="J528" s="51">
        <v>0.28125</v>
      </c>
      <c r="K528" s="52">
        <v>0.34027777777777773</v>
      </c>
    </row>
    <row r="529" spans="1:11" s="53" customFormat="1">
      <c r="A529" s="42" t="str">
        <f>IF(AND(B529=$B$1,K529=""),"２",IF(AND(B529=$B$1,K529&lt;&gt;""),"１",IF(B529&gt;$B$1,"３","4")))</f>
        <v>4</v>
      </c>
      <c r="B529" s="43">
        <v>42873</v>
      </c>
      <c r="C529" s="44" t="s">
        <v>46</v>
      </c>
      <c r="D529" s="45">
        <v>7</v>
      </c>
      <c r="E529" s="56" t="s">
        <v>45</v>
      </c>
      <c r="F529" s="57" t="s">
        <v>91</v>
      </c>
      <c r="G529" s="54">
        <v>15</v>
      </c>
      <c r="H529" s="49">
        <f>IF(OR(J529="",K529=""),"",(K529-J529)/TIMEVALUE("1:00")*60)</f>
        <v>6.0000000000001386</v>
      </c>
      <c r="I529" s="50">
        <f>IF(H529="","",G529-H529)</f>
        <v>8.9999999999998614</v>
      </c>
      <c r="J529" s="51">
        <v>0.34027777777777773</v>
      </c>
      <c r="K529" s="52">
        <v>0.3444444444444445</v>
      </c>
    </row>
    <row r="530" spans="1:11" s="53" customFormat="1">
      <c r="A530" s="42" t="str">
        <f>IF(AND(B530=$B$1,K530=""),"２",IF(AND(B530=$B$1,K530&lt;&gt;""),"１",IF(B530&gt;$B$1,"３","4")))</f>
        <v>4</v>
      </c>
      <c r="B530" s="43">
        <v>42873</v>
      </c>
      <c r="C530" s="44" t="s">
        <v>47</v>
      </c>
      <c r="D530" s="45">
        <v>8</v>
      </c>
      <c r="E530" s="56" t="s">
        <v>45</v>
      </c>
      <c r="F530" s="57" t="s">
        <v>74</v>
      </c>
      <c r="G530" s="54">
        <v>10</v>
      </c>
      <c r="H530" s="49">
        <f>IF(OR(J530="",K530=""),"",(K530-J530)/TIMEVALUE("1:00")*60)</f>
        <v>2.9999999999999094</v>
      </c>
      <c r="I530" s="50">
        <f>IF(H530="","",G530-H530)</f>
        <v>7.0000000000000906</v>
      </c>
      <c r="J530" s="51">
        <v>0.3444444444444445</v>
      </c>
      <c r="K530" s="52">
        <v>0.34652777777777777</v>
      </c>
    </row>
    <row r="531" spans="1:11" s="53" customFormat="1">
      <c r="A531" s="42" t="str">
        <f>IF(AND(B531=$B$1,K531=""),"２",IF(AND(B531=$B$1,K531&lt;&gt;""),"１",IF(B531&gt;$B$1,"３","4")))</f>
        <v>4</v>
      </c>
      <c r="B531" s="43">
        <v>42873</v>
      </c>
      <c r="C531" s="44"/>
      <c r="D531" s="45">
        <v>8</v>
      </c>
      <c r="E531" s="56" t="s">
        <v>45</v>
      </c>
      <c r="F531" s="57" t="s">
        <v>218</v>
      </c>
      <c r="G531" s="48">
        <v>20</v>
      </c>
      <c r="H531" s="49">
        <f>IF(OR(J531="",K531=""),"",(K531-J531)/TIMEVALUE("1:00")*60)</f>
        <v>12.000000000000037</v>
      </c>
      <c r="I531" s="50">
        <f>IF(H531="","",G531-H531)</f>
        <v>7.9999999999999627</v>
      </c>
      <c r="J531" s="51">
        <v>0.34652777777777777</v>
      </c>
      <c r="K531" s="52">
        <v>0.35486111111111113</v>
      </c>
    </row>
    <row r="532" spans="1:11" s="53" customFormat="1">
      <c r="A532" s="42" t="str">
        <f>IF(AND(B532=$B$1,K532=""),"２",IF(AND(B532=$B$1,K532&lt;&gt;""),"１",IF(B532&gt;$B$1,"３","4")))</f>
        <v>4</v>
      </c>
      <c r="B532" s="43">
        <v>42873</v>
      </c>
      <c r="C532" s="44"/>
      <c r="D532" s="45">
        <v>8</v>
      </c>
      <c r="E532" s="46" t="s">
        <v>45</v>
      </c>
      <c r="F532" s="47" t="s">
        <v>221</v>
      </c>
      <c r="G532" s="48">
        <v>15</v>
      </c>
      <c r="H532" s="49">
        <f>IF(OR(J532="",K532=""),"",(K532-J532)/TIMEVALUE("1:00")*60)</f>
        <v>15.000000000000027</v>
      </c>
      <c r="I532" s="50">
        <f>IF(H532="","",G532-H532)</f>
        <v>-2.6645352591003757E-14</v>
      </c>
      <c r="J532" s="51">
        <v>0.35486111111111113</v>
      </c>
      <c r="K532" s="52">
        <v>0.36527777777777781</v>
      </c>
    </row>
    <row r="533" spans="1:11" s="53" customFormat="1">
      <c r="A533" s="42" t="str">
        <f>IF(AND(B533=$B$1,K533=""),"２",IF(AND(B533=$B$1,K533&lt;&gt;""),"１",IF(B533&gt;$B$1,"３","4")))</f>
        <v>4</v>
      </c>
      <c r="B533" s="43">
        <v>42873</v>
      </c>
      <c r="C533" s="44" t="s">
        <v>47</v>
      </c>
      <c r="D533" s="45">
        <v>11</v>
      </c>
      <c r="E533" s="46" t="s">
        <v>45</v>
      </c>
      <c r="F533" s="47" t="s">
        <v>55</v>
      </c>
      <c r="G533" s="54">
        <v>10</v>
      </c>
      <c r="H533" s="49">
        <f>IF(OR(J533="",K533=""),"",(K533-J533)/TIMEVALUE("1:00")*60)</f>
        <v>5.0000000000000622</v>
      </c>
      <c r="I533" s="50">
        <f>IF(H533="","",G533-H533)</f>
        <v>4.9999999999999378</v>
      </c>
      <c r="J533" s="51">
        <v>0.41319444444444442</v>
      </c>
      <c r="K533" s="52">
        <v>0.41666666666666669</v>
      </c>
    </row>
    <row r="534" spans="1:11" s="53" customFormat="1">
      <c r="A534" s="42" t="str">
        <f>IF(AND(B534=$B$1,K534=""),"２",IF(AND(B534=$B$1,K534&lt;&gt;""),"１",IF(B534&gt;$B$1,"３","4")))</f>
        <v>4</v>
      </c>
      <c r="B534" s="43">
        <v>42873</v>
      </c>
      <c r="C534" s="44" t="s">
        <v>46</v>
      </c>
      <c r="D534" s="45">
        <v>12</v>
      </c>
      <c r="E534" s="56" t="s">
        <v>45</v>
      </c>
      <c r="F534" s="57" t="s">
        <v>59</v>
      </c>
      <c r="G534" s="54">
        <v>60</v>
      </c>
      <c r="H534" s="49">
        <f>IF(OR(J534="",K534=""),"",(K534-J534)/TIMEVALUE("1:00")*60)</f>
        <v>45</v>
      </c>
      <c r="I534" s="50">
        <f>IF(H534="","",G534-H534)</f>
        <v>15</v>
      </c>
      <c r="J534" s="51">
        <v>0.5</v>
      </c>
      <c r="K534" s="52">
        <v>0.53125</v>
      </c>
    </row>
    <row r="535" spans="1:11" s="53" customFormat="1">
      <c r="A535" s="42" t="str">
        <f>IF(AND(B535=$B$1,K535=""),"２",IF(AND(B535=$B$1,K535&lt;&gt;""),"１",IF(B535&gt;$B$1,"３","4")))</f>
        <v>4</v>
      </c>
      <c r="B535" s="43">
        <v>42873</v>
      </c>
      <c r="C535" s="44"/>
      <c r="D535" s="45">
        <v>9</v>
      </c>
      <c r="E535" s="46" t="s">
        <v>223</v>
      </c>
      <c r="F535" s="47" t="s">
        <v>217</v>
      </c>
      <c r="G535" s="48">
        <v>180</v>
      </c>
      <c r="H535" s="49">
        <f>IF(OR(J535="",K535=""),"",(K535-J535)/TIMEVALUE("1:00")*60)</f>
        <v>420.00000000000006</v>
      </c>
      <c r="I535" s="50">
        <f>IF(H535="","",G535-H535)</f>
        <v>-240.00000000000006</v>
      </c>
      <c r="J535" s="51">
        <v>0.41666666666666669</v>
      </c>
      <c r="K535" s="52">
        <v>0.70833333333333337</v>
      </c>
    </row>
    <row r="536" spans="1:11" s="53" customFormat="1">
      <c r="A536" s="42" t="str">
        <f>IF(AND(B536=$B$1,K536=""),"２",IF(AND(B536=$B$1,K536&lt;&gt;""),"１",IF(B536&gt;$B$1,"３","4")))</f>
        <v>4</v>
      </c>
      <c r="B536" s="43">
        <v>42873</v>
      </c>
      <c r="C536" s="44"/>
      <c r="D536" s="45">
        <v>17</v>
      </c>
      <c r="E536" s="46" t="s">
        <v>45</v>
      </c>
      <c r="F536" s="47" t="s">
        <v>220</v>
      </c>
      <c r="G536" s="48">
        <v>30</v>
      </c>
      <c r="H536" s="49">
        <f>IF(OR(J536="",K536=""),"",(K536-J536)/TIMEVALUE("1:00")*60)</f>
        <v>70.000000000000071</v>
      </c>
      <c r="I536" s="50">
        <f>IF(H536="","",G536-H536)</f>
        <v>-40.000000000000071</v>
      </c>
      <c r="J536" s="51">
        <v>0.70833333333333337</v>
      </c>
      <c r="K536" s="52">
        <v>0.75694444444444453</v>
      </c>
    </row>
    <row r="537" spans="1:11" s="53" customFormat="1">
      <c r="A537" s="42" t="str">
        <f>IF(AND(B537=$B$1,K537=""),"２",IF(AND(B537=$B$1,K537&lt;&gt;""),"１",IF(B537&gt;$B$1,"３","4")))</f>
        <v>4</v>
      </c>
      <c r="B537" s="43">
        <v>42873</v>
      </c>
      <c r="C537" s="44"/>
      <c r="D537" s="45">
        <v>18</v>
      </c>
      <c r="E537" s="56" t="s">
        <v>45</v>
      </c>
      <c r="F537" s="57" t="s">
        <v>219</v>
      </c>
      <c r="G537" s="48">
        <v>300</v>
      </c>
      <c r="H537" s="49">
        <f>IF(OR(J537="",K537=""),"",(K537-J537)/TIMEVALUE("1:00")*60)</f>
        <v>299.99999999999989</v>
      </c>
      <c r="I537" s="50">
        <f>IF(H537="","",G537-H537)</f>
        <v>1.1368683772161603E-13</v>
      </c>
      <c r="J537" s="51">
        <v>0.75694444444444453</v>
      </c>
      <c r="K537" s="52">
        <v>0.96527777777777779</v>
      </c>
    </row>
    <row r="538" spans="1:11" s="53" customFormat="1">
      <c r="A538" s="42" t="str">
        <f>IF(AND(B538=$B$1,K538=""),"２",IF(AND(B538=$B$1,K538&lt;&gt;""),"１",IF(B538&gt;$B$1,"３","4")))</f>
        <v>4</v>
      </c>
      <c r="B538" s="43">
        <v>42874</v>
      </c>
      <c r="C538" s="44" t="s">
        <v>46</v>
      </c>
      <c r="D538" s="45">
        <v>6</v>
      </c>
      <c r="E538" s="56" t="s">
        <v>45</v>
      </c>
      <c r="F538" s="57" t="s">
        <v>50</v>
      </c>
      <c r="G538" s="54">
        <v>60</v>
      </c>
      <c r="H538" s="49">
        <f>IF(OR(J538="",K538=""),"",(K538-J538)/TIMEVALUE("1:00")*60)</f>
        <v>34.999999999999957</v>
      </c>
      <c r="I538" s="50">
        <f>IF(H538="","",G538-H538)</f>
        <v>25.000000000000043</v>
      </c>
      <c r="J538" s="51">
        <v>0.27777777777777779</v>
      </c>
      <c r="K538" s="52">
        <v>0.30208333333333331</v>
      </c>
    </row>
    <row r="539" spans="1:11" s="53" customFormat="1">
      <c r="A539" s="42" t="str">
        <f>IF(AND(B539=$B$1,K539=""),"２",IF(AND(B539=$B$1,K539&lt;&gt;""),"１",IF(B539&gt;$B$1,"３","4")))</f>
        <v>4</v>
      </c>
      <c r="B539" s="43">
        <v>42874</v>
      </c>
      <c r="C539" s="44"/>
      <c r="D539" s="45">
        <v>6</v>
      </c>
      <c r="E539" s="46" t="s">
        <v>45</v>
      </c>
      <c r="F539" s="47" t="s">
        <v>73</v>
      </c>
      <c r="G539" s="48">
        <v>60</v>
      </c>
      <c r="H539" s="49">
        <f>IF(OR(J539="",K539=""),"",(K539-J539)/TIMEVALUE("1:00")*60)</f>
        <v>69.999999999999986</v>
      </c>
      <c r="I539" s="50">
        <f>IF(H539="","",G539-H539)</f>
        <v>-9.9999999999999858</v>
      </c>
      <c r="J539" s="51">
        <v>0.30208333333333331</v>
      </c>
      <c r="K539" s="52">
        <v>0.35069444444444442</v>
      </c>
    </row>
    <row r="540" spans="1:11" s="53" customFormat="1">
      <c r="A540" s="42" t="str">
        <f>IF(AND(B540=$B$1,K540=""),"２",IF(AND(B540=$B$1,K540&lt;&gt;""),"１",IF(B540&gt;$B$1,"３","4")))</f>
        <v>4</v>
      </c>
      <c r="B540" s="43">
        <v>42874</v>
      </c>
      <c r="C540" s="44" t="s">
        <v>46</v>
      </c>
      <c r="D540" s="45">
        <v>7</v>
      </c>
      <c r="E540" s="56" t="s">
        <v>45</v>
      </c>
      <c r="F540" s="57" t="s">
        <v>91</v>
      </c>
      <c r="G540" s="54">
        <v>15</v>
      </c>
      <c r="H540" s="49">
        <f>IF(OR(J540="",K540=""),"",(K540-J540)/TIMEVALUE("1:00")*60)</f>
        <v>7.9999999999999716</v>
      </c>
      <c r="I540" s="50">
        <f>IF(H540="","",G540-H540)</f>
        <v>7.0000000000000284</v>
      </c>
      <c r="J540" s="51">
        <v>0.36458333333333331</v>
      </c>
      <c r="K540" s="52">
        <v>0.37013888888888885</v>
      </c>
    </row>
    <row r="541" spans="1:11" s="53" customFormat="1">
      <c r="A541" s="42" t="str">
        <f>IF(AND(B541=$B$1,K541=""),"２",IF(AND(B541=$B$1,K541&lt;&gt;""),"１",IF(B541&gt;$B$1,"３","4")))</f>
        <v>4</v>
      </c>
      <c r="B541" s="43">
        <v>42874</v>
      </c>
      <c r="C541" s="44" t="s">
        <v>46</v>
      </c>
      <c r="D541" s="45">
        <v>6</v>
      </c>
      <c r="E541" s="56" t="s">
        <v>45</v>
      </c>
      <c r="F541" s="57" t="s">
        <v>204</v>
      </c>
      <c r="G541" s="54">
        <v>15</v>
      </c>
      <c r="H541" s="49">
        <f>IF(OR(J541="",K541=""),"",(K541-J541)/TIMEVALUE("1:00")*60)</f>
        <v>3.9999999999999858</v>
      </c>
      <c r="I541" s="50">
        <f>IF(H541="","",G541-H541)</f>
        <v>11.000000000000014</v>
      </c>
      <c r="J541" s="51">
        <v>0.37013888888888885</v>
      </c>
      <c r="K541" s="52">
        <v>0.37291666666666662</v>
      </c>
    </row>
    <row r="542" spans="1:11" s="53" customFormat="1">
      <c r="A542" s="42" t="str">
        <f>IF(AND(B542=$B$1,K542=""),"２",IF(AND(B542=$B$1,K542&lt;&gt;""),"１",IF(B542&gt;$B$1,"３","4")))</f>
        <v>4</v>
      </c>
      <c r="B542" s="43">
        <v>42874</v>
      </c>
      <c r="C542" s="44" t="s">
        <v>47</v>
      </c>
      <c r="D542" s="45">
        <v>8</v>
      </c>
      <c r="E542" s="46" t="s">
        <v>45</v>
      </c>
      <c r="F542" s="47" t="s">
        <v>74</v>
      </c>
      <c r="G542" s="54">
        <v>10</v>
      </c>
      <c r="H542" s="49">
        <f>IF(OR(J542="",K542=""),"",(K542-J542)/TIMEVALUE("1:00")*60)</f>
        <v>18.000000000000096</v>
      </c>
      <c r="I542" s="50">
        <f>IF(H542="","",G542-H542)</f>
        <v>-8.0000000000000959</v>
      </c>
      <c r="J542" s="51">
        <v>0.37291666666666662</v>
      </c>
      <c r="K542" s="52">
        <v>0.38541666666666669</v>
      </c>
    </row>
    <row r="543" spans="1:11" s="53" customFormat="1">
      <c r="A543" s="42" t="str">
        <f>IF(AND(B543=$B$1,K543=""),"２",IF(AND(B543=$B$1,K543&lt;&gt;""),"１",IF(B543&gt;$B$1,"３","4")))</f>
        <v>4</v>
      </c>
      <c r="B543" s="43">
        <v>42874</v>
      </c>
      <c r="C543" s="44"/>
      <c r="D543" s="45">
        <v>8</v>
      </c>
      <c r="E543" s="46" t="s">
        <v>45</v>
      </c>
      <c r="F543" s="47" t="s">
        <v>225</v>
      </c>
      <c r="G543" s="48">
        <v>5</v>
      </c>
      <c r="H543" s="49">
        <f>IF(OR(J543="",K543=""),"",(K543-J543)/TIMEVALUE("1:00")*60)</f>
        <v>8.999999999999968</v>
      </c>
      <c r="I543" s="50">
        <f>IF(H543="","",G543-H543)</f>
        <v>-3.999999999999968</v>
      </c>
      <c r="J543" s="51">
        <v>0.38541666666666669</v>
      </c>
      <c r="K543" s="52">
        <v>0.39166666666666666</v>
      </c>
    </row>
    <row r="544" spans="1:11" s="53" customFormat="1">
      <c r="A544" s="42" t="str">
        <f>IF(AND(B544=$B$1,K544=""),"２",IF(AND(B544=$B$1,K544&lt;&gt;""),"１",IF(B544&gt;$B$1,"３","4")))</f>
        <v>4</v>
      </c>
      <c r="B544" s="43">
        <v>42874</v>
      </c>
      <c r="C544" s="44"/>
      <c r="D544" s="45">
        <v>8</v>
      </c>
      <c r="E544" s="46" t="s">
        <v>45</v>
      </c>
      <c r="F544" s="47" t="s">
        <v>224</v>
      </c>
      <c r="G544" s="48">
        <v>20</v>
      </c>
      <c r="H544" s="49">
        <f>IF(OR(J544="",K544=""),"",(K544-J544)/TIMEVALUE("1:00")*60)</f>
        <v>24.999999999999993</v>
      </c>
      <c r="I544" s="50">
        <f>IF(H544="","",G544-H544)</f>
        <v>-4.9999999999999929</v>
      </c>
      <c r="J544" s="51">
        <v>0.39166666666666666</v>
      </c>
      <c r="K544" s="52">
        <v>0.40902777777777777</v>
      </c>
    </row>
    <row r="545" spans="1:11" s="53" customFormat="1">
      <c r="A545" s="42" t="str">
        <f>IF(AND(B545=$B$1,K545=""),"２",IF(AND(B545=$B$1,K545&lt;&gt;""),"１",IF(B545&gt;$B$1,"３","4")))</f>
        <v>4</v>
      </c>
      <c r="B545" s="43">
        <v>42874</v>
      </c>
      <c r="C545" s="44"/>
      <c r="D545" s="45">
        <v>9</v>
      </c>
      <c r="E545" s="46" t="s">
        <v>45</v>
      </c>
      <c r="F545" s="47" t="s">
        <v>227</v>
      </c>
      <c r="G545" s="48">
        <v>45</v>
      </c>
      <c r="H545" s="49">
        <f>IF(OR(J545="",K545=""),"",(K545-J545)/TIMEVALUE("1:00")*60)</f>
        <v>50.999999999999979</v>
      </c>
      <c r="I545" s="50">
        <f>IF(H545="","",G545-H545)</f>
        <v>-5.9999999999999787</v>
      </c>
      <c r="J545" s="51">
        <v>0.40902777777777777</v>
      </c>
      <c r="K545" s="52">
        <v>0.44444444444444442</v>
      </c>
    </row>
    <row r="546" spans="1:11" s="53" customFormat="1">
      <c r="A546" s="42" t="str">
        <f>IF(AND(B546=$B$1,K546=""),"２",IF(AND(B546=$B$1,K546&lt;&gt;""),"１",IF(B546&gt;$B$1,"３","4")))</f>
        <v>4</v>
      </c>
      <c r="B546" s="43">
        <v>42874</v>
      </c>
      <c r="C546" s="44"/>
      <c r="D546" s="45">
        <v>9</v>
      </c>
      <c r="E546" s="46" t="s">
        <v>45</v>
      </c>
      <c r="F546" s="47" t="s">
        <v>222</v>
      </c>
      <c r="G546" s="48">
        <v>20</v>
      </c>
      <c r="H546" s="49">
        <f>IF(OR(J546="",K546=""),"",(K546-J546)/TIMEVALUE("1:00")*60)</f>
        <v>33.000000000000043</v>
      </c>
      <c r="I546" s="50">
        <f>IF(H546="","",G546-H546)</f>
        <v>-13.000000000000043</v>
      </c>
      <c r="J546" s="51">
        <v>0.44444444444444442</v>
      </c>
      <c r="K546" s="52">
        <v>0.46736111111111112</v>
      </c>
    </row>
    <row r="547" spans="1:11" s="53" customFormat="1">
      <c r="A547" s="42" t="str">
        <f>IF(AND(B547=$B$1,K547=""),"２",IF(AND(B547=$B$1,K547&lt;&gt;""),"１",IF(B547&gt;$B$1,"３","4")))</f>
        <v>4</v>
      </c>
      <c r="B547" s="43">
        <v>42874</v>
      </c>
      <c r="C547" s="44" t="s">
        <v>47</v>
      </c>
      <c r="D547" s="45">
        <v>10</v>
      </c>
      <c r="E547" s="56" t="s">
        <v>45</v>
      </c>
      <c r="F547" s="57" t="s">
        <v>76</v>
      </c>
      <c r="G547" s="54">
        <v>20</v>
      </c>
      <c r="H547" s="49">
        <f>IF(OR(J547="",K547=""),"",(K547-J547)/TIMEVALUE("1:00")*60)</f>
        <v>0</v>
      </c>
      <c r="I547" s="50">
        <f>IF(H547="","",G547-H547)</f>
        <v>20</v>
      </c>
      <c r="J547" s="51">
        <v>0.46736111111111112</v>
      </c>
      <c r="K547" s="52">
        <v>0.46736111111111112</v>
      </c>
    </row>
    <row r="548" spans="1:11" s="53" customFormat="1">
      <c r="A548" s="42" t="str">
        <f>IF(AND(B548=$B$1,K548=""),"２",IF(AND(B548=$B$1,K548&lt;&gt;""),"１",IF(B548&gt;$B$1,"３","4")))</f>
        <v>4</v>
      </c>
      <c r="B548" s="43">
        <v>42874</v>
      </c>
      <c r="C548" s="44" t="s">
        <v>47</v>
      </c>
      <c r="D548" s="45">
        <v>11</v>
      </c>
      <c r="E548" s="56" t="s">
        <v>45</v>
      </c>
      <c r="F548" s="57" t="s">
        <v>55</v>
      </c>
      <c r="G548" s="54">
        <v>10</v>
      </c>
      <c r="H548" s="49">
        <f>IF(OR(J548="",K548=""),"",(K548-J548)/TIMEVALUE("1:00")*60)</f>
        <v>7.9999999999999716</v>
      </c>
      <c r="I548" s="50">
        <f>IF(H548="","",G548-H548)</f>
        <v>2.0000000000000284</v>
      </c>
      <c r="J548" s="51">
        <v>0.46736111111111112</v>
      </c>
      <c r="K548" s="52">
        <v>0.47291666666666665</v>
      </c>
    </row>
    <row r="549" spans="1:11" s="53" customFormat="1">
      <c r="A549" s="42" t="str">
        <f>IF(AND(B549=$B$1,K549=""),"２",IF(AND(B549=$B$1,K549&lt;&gt;""),"１",IF(B549&gt;$B$1,"３","4")))</f>
        <v>4</v>
      </c>
      <c r="B549" s="43">
        <v>42874</v>
      </c>
      <c r="C549" s="44" t="s">
        <v>139</v>
      </c>
      <c r="D549" s="45">
        <v>13</v>
      </c>
      <c r="E549" s="46" t="s">
        <v>45</v>
      </c>
      <c r="F549" s="47" t="s">
        <v>138</v>
      </c>
      <c r="G549" s="48">
        <v>20</v>
      </c>
      <c r="H549" s="49">
        <f>IF(OR(J549="",K549=""),"",(K549-J549)/TIMEVALUE("1:00")*60)</f>
        <v>67</v>
      </c>
      <c r="I549" s="50">
        <f>IF(H549="","",G549-H549)</f>
        <v>-47</v>
      </c>
      <c r="J549" s="51">
        <v>0.48958333333333331</v>
      </c>
      <c r="K549" s="52">
        <v>0.53611111111111109</v>
      </c>
    </row>
    <row r="550" spans="1:11" s="53" customFormat="1">
      <c r="A550" s="42" t="str">
        <f>IF(AND(B550=$B$1,K550=""),"２",IF(AND(B550=$B$1,K550&lt;&gt;""),"１",IF(B550&gt;$B$1,"３","4")))</f>
        <v>4</v>
      </c>
      <c r="B550" s="43">
        <v>42874</v>
      </c>
      <c r="C550" s="44" t="s">
        <v>46</v>
      </c>
      <c r="D550" s="45">
        <v>12</v>
      </c>
      <c r="E550" s="56" t="s">
        <v>45</v>
      </c>
      <c r="F550" s="57" t="s">
        <v>59</v>
      </c>
      <c r="G550" s="54">
        <v>60</v>
      </c>
      <c r="H550" s="49">
        <f>IF(OR(J550="",K550=""),"",(K550-J550)/TIMEVALUE("1:00")*60)</f>
        <v>39.000000000000021</v>
      </c>
      <c r="I550" s="50">
        <f>IF(H550="","",G550-H550)</f>
        <v>20.999999999999979</v>
      </c>
      <c r="J550" s="51">
        <v>0.53611111111111109</v>
      </c>
      <c r="K550" s="52">
        <v>0.56319444444444444</v>
      </c>
    </row>
    <row r="551" spans="1:11" s="53" customFormat="1">
      <c r="A551" s="42" t="str">
        <f>IF(AND(B551=$B$1,K551=""),"２",IF(AND(B551=$B$1,K551&lt;&gt;""),"１",IF(B551&gt;$B$1,"３","4")))</f>
        <v>4</v>
      </c>
      <c r="B551" s="43">
        <v>42874</v>
      </c>
      <c r="C551" s="44"/>
      <c r="D551" s="45">
        <v>11</v>
      </c>
      <c r="E551" s="56" t="s">
        <v>45</v>
      </c>
      <c r="F551" s="57" t="s">
        <v>212</v>
      </c>
      <c r="G551" s="48">
        <v>120</v>
      </c>
      <c r="H551" s="49">
        <f>IF(OR(J551="",K551=""),"",(K551-J551)/TIMEVALUE("1:00")*60)</f>
        <v>23.999999999999915</v>
      </c>
      <c r="I551" s="50">
        <f>IF(H551="","",G551-H551)</f>
        <v>96.000000000000085</v>
      </c>
      <c r="J551" s="51">
        <v>0.56319444444444444</v>
      </c>
      <c r="K551" s="52">
        <v>0.57986111111111105</v>
      </c>
    </row>
    <row r="552" spans="1:11" s="53" customFormat="1">
      <c r="A552" s="42" t="str">
        <f>IF(AND(B552=$B$1,K552=""),"２",IF(AND(B552=$B$1,K552&lt;&gt;""),"１",IF(B552&gt;$B$1,"３","4")))</f>
        <v>4</v>
      </c>
      <c r="B552" s="43">
        <v>42874</v>
      </c>
      <c r="C552" s="44" t="s">
        <v>47</v>
      </c>
      <c r="D552" s="45">
        <v>14</v>
      </c>
      <c r="E552" s="54" t="s">
        <v>45</v>
      </c>
      <c r="F552" s="55" t="s">
        <v>80</v>
      </c>
      <c r="G552" s="54">
        <v>20</v>
      </c>
      <c r="H552" s="49">
        <f>IF(OR(J552="",K552=""),"",(K552-J552)/TIMEVALUE("1:00")*60)</f>
        <v>4.9999999999999822</v>
      </c>
      <c r="I552" s="50">
        <f>IF(H552="","",G552-H552)</f>
        <v>15.000000000000018</v>
      </c>
      <c r="J552" s="51">
        <v>0.58333333333333337</v>
      </c>
      <c r="K552" s="52">
        <v>0.58680555555555558</v>
      </c>
    </row>
    <row r="553" spans="1:11" s="53" customFormat="1">
      <c r="A553" s="42" t="str">
        <f>IF(AND(B553=$B$1,K553=""),"２",IF(AND(B553=$B$1,K553&lt;&gt;""),"１",IF(B553&gt;$B$1,"３","4")))</f>
        <v>4</v>
      </c>
      <c r="B553" s="43">
        <v>42874</v>
      </c>
      <c r="C553" s="44"/>
      <c r="D553" s="45">
        <v>13</v>
      </c>
      <c r="E553" s="46" t="s">
        <v>45</v>
      </c>
      <c r="F553" s="47" t="s">
        <v>228</v>
      </c>
      <c r="G553" s="48">
        <v>45</v>
      </c>
      <c r="H553" s="49">
        <f>IF(OR(J553="",K553=""),"",(K553-J553)/TIMEVALUE("1:00")*60)</f>
        <v>85.000000000000171</v>
      </c>
      <c r="I553" s="50">
        <f>IF(H553="","",G553-H553)</f>
        <v>-40.000000000000171</v>
      </c>
      <c r="J553" s="51">
        <v>0.57986111111111105</v>
      </c>
      <c r="K553" s="52">
        <v>0.63888888888888895</v>
      </c>
    </row>
    <row r="554" spans="1:11" s="53" customFormat="1">
      <c r="A554" s="42" t="str">
        <f>IF(AND(B554=$B$1,K554=""),"２",IF(AND(B554=$B$1,K554&lt;&gt;""),"１",IF(B554&gt;$B$1,"３","4")))</f>
        <v>4</v>
      </c>
      <c r="B554" s="43">
        <v>42874</v>
      </c>
      <c r="C554" s="44" t="s">
        <v>47</v>
      </c>
      <c r="D554" s="45">
        <v>14</v>
      </c>
      <c r="E554" s="46" t="s">
        <v>45</v>
      </c>
      <c r="F554" s="47" t="s">
        <v>63</v>
      </c>
      <c r="G554" s="54">
        <v>10</v>
      </c>
      <c r="H554" s="49">
        <f>IF(OR(J554="",K554=""),"",(K554-J554)/TIMEVALUE("1:00")*60)</f>
        <v>24.999999999999911</v>
      </c>
      <c r="I554" s="50">
        <f>IF(H554="","",G554-H554)</f>
        <v>-14.999999999999911</v>
      </c>
      <c r="J554" s="51">
        <v>0.63888888888888895</v>
      </c>
      <c r="K554" s="52">
        <v>0.65625</v>
      </c>
    </row>
    <row r="555" spans="1:11" s="53" customFormat="1">
      <c r="A555" s="42" t="str">
        <f>IF(AND(B555=$B$1,K555=""),"２",IF(AND(B555=$B$1,K555&lt;&gt;""),"１",IF(B555&gt;$B$1,"３","4")))</f>
        <v>4</v>
      </c>
      <c r="B555" s="43">
        <v>42874</v>
      </c>
      <c r="C555" s="44" t="s">
        <v>47</v>
      </c>
      <c r="D555" s="45">
        <v>17</v>
      </c>
      <c r="E555" s="56" t="s">
        <v>45</v>
      </c>
      <c r="F555" s="57" t="s">
        <v>83</v>
      </c>
      <c r="G555" s="54">
        <v>20</v>
      </c>
      <c r="H555" s="49">
        <f>IF(OR(J555="",K555=""),"",(K555-J555)/TIMEVALUE("1:00")*60)</f>
        <v>10.000000000000124</v>
      </c>
      <c r="I555" s="50">
        <f>IF(H555="","",G555-H555)</f>
        <v>9.9999999999998757</v>
      </c>
      <c r="J555" s="51">
        <v>0.71875</v>
      </c>
      <c r="K555" s="52">
        <v>0.72569444444444453</v>
      </c>
    </row>
    <row r="556" spans="1:11" s="53" customFormat="1">
      <c r="A556" s="42" t="str">
        <f>IF(AND(B556=$B$1,K556=""),"２",IF(AND(B556=$B$1,K556&lt;&gt;""),"１",IF(B556&gt;$B$1,"３","4")))</f>
        <v>4</v>
      </c>
      <c r="B556" s="43">
        <v>42874</v>
      </c>
      <c r="C556" s="44" t="s">
        <v>46</v>
      </c>
      <c r="D556" s="45">
        <v>19</v>
      </c>
      <c r="E556" s="56" t="s">
        <v>45</v>
      </c>
      <c r="F556" s="57" t="s">
        <v>72</v>
      </c>
      <c r="G556" s="54">
        <v>60</v>
      </c>
      <c r="H556" s="49">
        <f>IF(OR(J556="",K556=""),"",(K556-J556)/TIMEVALUE("1:00")*60)</f>
        <v>59.999999999999943</v>
      </c>
      <c r="I556" s="50">
        <f>IF(H556="","",G556-H556)</f>
        <v>5.6843418860808015E-14</v>
      </c>
      <c r="J556" s="51">
        <v>0.84722222222222221</v>
      </c>
      <c r="K556" s="52">
        <v>0.88888888888888884</v>
      </c>
    </row>
    <row r="557" spans="1:11" s="53" customFormat="1">
      <c r="A557" s="42" t="str">
        <f>IF(AND(B557=$B$1,K557=""),"２",IF(AND(B557=$B$1,K557&lt;&gt;""),"１",IF(B557&gt;$B$1,"３","4")))</f>
        <v>4</v>
      </c>
      <c r="B557" s="43">
        <v>42874</v>
      </c>
      <c r="C557" s="44" t="s">
        <v>47</v>
      </c>
      <c r="D557" s="45">
        <v>21</v>
      </c>
      <c r="E557" s="46" t="s">
        <v>45</v>
      </c>
      <c r="F557" s="47" t="s">
        <v>73</v>
      </c>
      <c r="G557" s="54">
        <v>90</v>
      </c>
      <c r="H557" s="49">
        <f>IF(OR(J557="",K557=""),"",(K557-J557)/TIMEVALUE("1:00")*60)</f>
        <v>100.00000000000013</v>
      </c>
      <c r="I557" s="50">
        <f>IF(H557="","",G557-H557)</f>
        <v>-10.000000000000128</v>
      </c>
      <c r="J557" s="51">
        <v>0.88888888888888884</v>
      </c>
      <c r="K557" s="52">
        <v>0.95833333333333337</v>
      </c>
    </row>
    <row r="558" spans="1:11" s="53" customFormat="1">
      <c r="A558" s="42" t="str">
        <f>IF(AND(B558=$B$1,K558=""),"２",IF(AND(B558=$B$1,K558&lt;&gt;""),"１",IF(B558&gt;$B$1,"３","4")))</f>
        <v>4</v>
      </c>
      <c r="B558" s="43">
        <v>42874</v>
      </c>
      <c r="C558" s="44" t="s">
        <v>47</v>
      </c>
      <c r="D558" s="45">
        <v>19</v>
      </c>
      <c r="E558" s="54"/>
      <c r="F558" s="55" t="s">
        <v>70</v>
      </c>
      <c r="G558" s="54">
        <v>10</v>
      </c>
      <c r="H558" s="49" t="str">
        <f>IF(OR(J558="",K558=""),"",(K558-J558)/TIMEVALUE("1:00")*60)</f>
        <v/>
      </c>
      <c r="I558" s="50" t="str">
        <f>IF(H558="","",G558-H558)</f>
        <v/>
      </c>
      <c r="J558" s="51"/>
      <c r="K558" s="52"/>
    </row>
    <row r="559" spans="1:11" s="53" customFormat="1">
      <c r="A559" s="42" t="str">
        <f>IF(AND(B559=$B$1,K559=""),"２",IF(AND(B559=$B$1,K559&lt;&gt;""),"１",IF(B559&gt;$B$1,"３","4")))</f>
        <v>4</v>
      </c>
      <c r="B559" s="43">
        <v>42875</v>
      </c>
      <c r="C559" s="44" t="s">
        <v>46</v>
      </c>
      <c r="D559" s="45">
        <v>6</v>
      </c>
      <c r="E559" s="46" t="s">
        <v>45</v>
      </c>
      <c r="F559" s="47" t="s">
        <v>50</v>
      </c>
      <c r="G559" s="54">
        <v>60</v>
      </c>
      <c r="H559" s="49">
        <f>IF(OR(J559="",K559=""),"",(K559-J559)/TIMEVALUE("1:00")*60)</f>
        <v>119.99999999999997</v>
      </c>
      <c r="I559" s="50">
        <f>IF(H559="","",G559-H559)</f>
        <v>-59.999999999999972</v>
      </c>
      <c r="J559" s="51">
        <v>0.29166666666666669</v>
      </c>
      <c r="K559" s="52">
        <v>0.375</v>
      </c>
    </row>
    <row r="560" spans="1:11" s="53" customFormat="1">
      <c r="A560" s="42" t="str">
        <f>IF(AND(B560=$B$1,K560=""),"２",IF(AND(B560=$B$1,K560&lt;&gt;""),"１",IF(B560&gt;$B$1,"３","4")))</f>
        <v>4</v>
      </c>
      <c r="B560" s="43">
        <v>42875</v>
      </c>
      <c r="C560" s="44"/>
      <c r="D560" s="45">
        <v>13</v>
      </c>
      <c r="E560" s="46" t="s">
        <v>45</v>
      </c>
      <c r="F560" s="47" t="s">
        <v>226</v>
      </c>
      <c r="G560" s="48">
        <v>60</v>
      </c>
      <c r="H560" s="49">
        <f>IF(OR(J560="",K560=""),"",(K560-J560)/TIMEVALUE("1:00")*60)</f>
        <v>74.999999999999972</v>
      </c>
      <c r="I560" s="50">
        <f>IF(H560="","",G560-H560)</f>
        <v>-14.999999999999972</v>
      </c>
      <c r="J560" s="51">
        <v>0.45833333333333331</v>
      </c>
      <c r="K560" s="52">
        <v>0.51041666666666663</v>
      </c>
    </row>
    <row r="561" spans="1:11" s="53" customFormat="1">
      <c r="A561" s="42" t="str">
        <f>IF(AND(B561=$B$1,K561=""),"２",IF(AND(B561=$B$1,K561&lt;&gt;""),"１",IF(B561&gt;$B$1,"３","4")))</f>
        <v>4</v>
      </c>
      <c r="B561" s="43">
        <v>42877</v>
      </c>
      <c r="C561" s="44" t="s">
        <v>46</v>
      </c>
      <c r="D561" s="45">
        <v>6</v>
      </c>
      <c r="E561" s="56" t="s">
        <v>45</v>
      </c>
      <c r="F561" s="57" t="s">
        <v>50</v>
      </c>
      <c r="G561" s="54">
        <v>60</v>
      </c>
      <c r="H561" s="49">
        <f>IF(OR(J561="",K561=""),"",(K561-J561)/TIMEVALUE("1:00")*60)</f>
        <v>34.999999999999957</v>
      </c>
      <c r="I561" s="50">
        <f>IF(H561="","",G561-H561)</f>
        <v>25.000000000000043</v>
      </c>
      <c r="J561" s="51">
        <v>0.25694444444444448</v>
      </c>
      <c r="K561" s="52">
        <v>0.28125</v>
      </c>
    </row>
    <row r="562" spans="1:11" s="53" customFormat="1">
      <c r="A562" s="42" t="str">
        <f>IF(AND(B562=$B$1,K562=""),"２",IF(AND(B562=$B$1,K562&lt;&gt;""),"１",IF(B562&gt;$B$1,"３","4")))</f>
        <v>4</v>
      </c>
      <c r="B562" s="43">
        <v>42877</v>
      </c>
      <c r="C562" s="44"/>
      <c r="D562" s="45">
        <v>7</v>
      </c>
      <c r="E562" s="56" t="s">
        <v>45</v>
      </c>
      <c r="F562" s="57" t="s">
        <v>111</v>
      </c>
      <c r="G562" s="48">
        <v>90</v>
      </c>
      <c r="H562" s="49">
        <f>IF(OR(J562="",K562=""),"",(K562-J562)/TIMEVALUE("1:00")*60)</f>
        <v>84.999999999999943</v>
      </c>
      <c r="I562" s="50">
        <f>IF(H562="","",G562-H562)</f>
        <v>5.0000000000000568</v>
      </c>
      <c r="J562" s="51">
        <v>0.28125</v>
      </c>
      <c r="K562" s="52">
        <v>0.34027777777777773</v>
      </c>
    </row>
    <row r="563" spans="1:11" s="53" customFormat="1">
      <c r="A563" s="42" t="str">
        <f>IF(AND(B563=$B$1,K563=""),"２",IF(AND(B563=$B$1,K563&lt;&gt;""),"１",IF(B563&gt;$B$1,"３","4")))</f>
        <v>4</v>
      </c>
      <c r="B563" s="43">
        <v>42877</v>
      </c>
      <c r="C563" s="44" t="s">
        <v>46</v>
      </c>
      <c r="D563" s="45">
        <v>7</v>
      </c>
      <c r="E563" s="46" t="s">
        <v>45</v>
      </c>
      <c r="F563" s="47" t="s">
        <v>91</v>
      </c>
      <c r="G563" s="54">
        <v>15</v>
      </c>
      <c r="H563" s="49">
        <f>IF(OR(J563="",K563=""),"",(K563-J563)/TIMEVALUE("1:00")*60)</f>
        <v>15.000000000000027</v>
      </c>
      <c r="I563" s="50">
        <f>IF(H563="","",G563-H563)</f>
        <v>-2.6645352591003757E-14</v>
      </c>
      <c r="J563" s="51">
        <v>0.34027777777777773</v>
      </c>
      <c r="K563" s="52">
        <v>0.35069444444444442</v>
      </c>
    </row>
    <row r="564" spans="1:11" s="53" customFormat="1">
      <c r="A564" s="42" t="str">
        <f>IF(AND(B564=$B$1,K564=""),"２",IF(AND(B564=$B$1,K564&lt;&gt;""),"１",IF(B564&gt;$B$1,"３","4")))</f>
        <v>4</v>
      </c>
      <c r="B564" s="43">
        <v>42877</v>
      </c>
      <c r="C564" s="44"/>
      <c r="D564" s="45">
        <v>8</v>
      </c>
      <c r="E564" s="56" t="s">
        <v>45</v>
      </c>
      <c r="F564" s="57" t="s">
        <v>235</v>
      </c>
      <c r="G564" s="48">
        <v>5</v>
      </c>
      <c r="H564" s="49">
        <f>IF(OR(J564="",K564=""),"",(K564-J564)/TIMEVALUE("1:00")*60)</f>
        <v>3.9999999999999858</v>
      </c>
      <c r="I564" s="50">
        <f>IF(H564="","",G564-H564)</f>
        <v>1.0000000000000142</v>
      </c>
      <c r="J564" s="51">
        <v>0.35069444444444442</v>
      </c>
      <c r="K564" s="52">
        <v>0.35347222222222219</v>
      </c>
    </row>
    <row r="565" spans="1:11" s="53" customFormat="1">
      <c r="A565" s="42" t="str">
        <f>IF(AND(B565=$B$1,K565=""),"２",IF(AND(B565=$B$1,K565&lt;&gt;""),"１",IF(B565&gt;$B$1,"３","4")))</f>
        <v>4</v>
      </c>
      <c r="B565" s="43">
        <v>42877</v>
      </c>
      <c r="C565" s="44" t="s">
        <v>47</v>
      </c>
      <c r="D565" s="45">
        <v>9</v>
      </c>
      <c r="E565" s="46" t="s">
        <v>45</v>
      </c>
      <c r="F565" s="47" t="s">
        <v>74</v>
      </c>
      <c r="G565" s="54">
        <v>10</v>
      </c>
      <c r="H565" s="49">
        <f>IF(OR(J565="",K565=""),"",(K565-J565)/TIMEVALUE("1:00")*60)</f>
        <v>16.000000000000021</v>
      </c>
      <c r="I565" s="50">
        <f>IF(H565="","",G565-H565)</f>
        <v>-6.0000000000000213</v>
      </c>
      <c r="J565" s="51">
        <v>0.35347222222222219</v>
      </c>
      <c r="K565" s="52">
        <v>0.36458333333333331</v>
      </c>
    </row>
    <row r="566" spans="1:11" s="53" customFormat="1">
      <c r="A566" s="42" t="str">
        <f>IF(AND(B566=$B$1,K566=""),"２",IF(AND(B566=$B$1,K566&lt;&gt;""),"１",IF(B566&gt;$B$1,"３","4")))</f>
        <v>4</v>
      </c>
      <c r="B566" s="43">
        <v>42877</v>
      </c>
      <c r="C566" s="44"/>
      <c r="D566" s="45">
        <v>9</v>
      </c>
      <c r="E566" s="56" t="s">
        <v>45</v>
      </c>
      <c r="F566" s="57" t="s">
        <v>231</v>
      </c>
      <c r="G566" s="48">
        <v>120</v>
      </c>
      <c r="H566" s="49">
        <f>IF(OR(J566="",K566=""),"",(K566-J566)/TIMEVALUE("1:00")*60)</f>
        <v>69.000000000000071</v>
      </c>
      <c r="I566" s="50">
        <f>IF(H566="","",G566-H566)</f>
        <v>50.999999999999929</v>
      </c>
      <c r="J566" s="51">
        <v>0.36458333333333331</v>
      </c>
      <c r="K566" s="52">
        <v>0.41250000000000003</v>
      </c>
    </row>
    <row r="567" spans="1:11" s="53" customFormat="1">
      <c r="A567" s="42" t="str">
        <f>IF(AND(B567=$B$1,K567=""),"２",IF(AND(B567=$B$1,K567&lt;&gt;""),"１",IF(B567&gt;$B$1,"３","4")))</f>
        <v>4</v>
      </c>
      <c r="B567" s="43">
        <v>42877</v>
      </c>
      <c r="C567" s="44"/>
      <c r="D567" s="45">
        <v>13</v>
      </c>
      <c r="E567" s="46" t="s">
        <v>45</v>
      </c>
      <c r="F567" s="47" t="s">
        <v>236</v>
      </c>
      <c r="G567" s="48">
        <v>60</v>
      </c>
      <c r="H567" s="49">
        <f>IF(OR(J567="",K567=""),"",(K567-J567)/TIMEVALUE("1:00")*60)</f>
        <v>67</v>
      </c>
      <c r="I567" s="50">
        <f>IF(H567="","",G567-H567)</f>
        <v>-7</v>
      </c>
      <c r="J567" s="51">
        <v>0.41250000000000003</v>
      </c>
      <c r="K567" s="52">
        <v>0.45902777777777781</v>
      </c>
    </row>
    <row r="568" spans="1:11" s="53" customFormat="1">
      <c r="A568" s="42" t="str">
        <f>IF(AND(B568=$B$1,K568=""),"２",IF(AND(B568=$B$1,K568&lt;&gt;""),"１",IF(B568&gt;$B$1,"３","4")))</f>
        <v>4</v>
      </c>
      <c r="B568" s="43">
        <v>42877</v>
      </c>
      <c r="C568" s="44"/>
      <c r="D568" s="45">
        <v>11</v>
      </c>
      <c r="E568" s="56" t="s">
        <v>45</v>
      </c>
      <c r="F568" s="57" t="s">
        <v>234</v>
      </c>
      <c r="G568" s="48">
        <v>90</v>
      </c>
      <c r="H568" s="49">
        <f>IF(OR(J568="",K568=""),"",(K568-J568)/TIMEVALUE("1:00")*60)</f>
        <v>28.999999999999979</v>
      </c>
      <c r="I568" s="50">
        <f>IF(H568="","",G568-H568)</f>
        <v>61.000000000000021</v>
      </c>
      <c r="J568" s="51">
        <v>0.45902777777777781</v>
      </c>
      <c r="K568" s="52">
        <v>0.47916666666666669</v>
      </c>
    </row>
    <row r="569" spans="1:11" s="53" customFormat="1">
      <c r="A569" s="42" t="str">
        <f>IF(AND(B569=$B$1,K569=""),"２",IF(AND(B569=$B$1,K569&lt;&gt;""),"１",IF(B569&gt;$B$1,"３","4")))</f>
        <v>4</v>
      </c>
      <c r="B569" s="43">
        <v>42877</v>
      </c>
      <c r="C569" s="44" t="s">
        <v>47</v>
      </c>
      <c r="D569" s="45">
        <v>11</v>
      </c>
      <c r="E569" s="56" t="s">
        <v>45</v>
      </c>
      <c r="F569" s="57" t="s">
        <v>55</v>
      </c>
      <c r="G569" s="54">
        <v>10</v>
      </c>
      <c r="H569" s="49">
        <f>IF(OR(J569="",K569=""),"",(K569-J569)/TIMEVALUE("1:00")*60)</f>
        <v>2.9999999999999893</v>
      </c>
      <c r="I569" s="50">
        <f>IF(H569="","",G569-H569)</f>
        <v>7.0000000000000107</v>
      </c>
      <c r="J569" s="51">
        <v>0.47916666666666669</v>
      </c>
      <c r="K569" s="52">
        <v>0.48125000000000001</v>
      </c>
    </row>
    <row r="570" spans="1:11" s="53" customFormat="1">
      <c r="A570" s="42" t="str">
        <f>IF(AND(B570=$B$1,K570=""),"２",IF(AND(B570=$B$1,K570&lt;&gt;""),"１",IF(B570&gt;$B$1,"３","4")))</f>
        <v>4</v>
      </c>
      <c r="B570" s="43">
        <v>42877</v>
      </c>
      <c r="C570" s="44" t="s">
        <v>46</v>
      </c>
      <c r="D570" s="45">
        <v>12</v>
      </c>
      <c r="E570" s="56" t="s">
        <v>45</v>
      </c>
      <c r="F570" s="57" t="s">
        <v>59</v>
      </c>
      <c r="G570" s="54">
        <v>60</v>
      </c>
      <c r="H570" s="49">
        <f>IF(OR(J570="",K570=""),"",(K570-J570)/TIMEVALUE("1:00")*60)</f>
        <v>59.999999999999943</v>
      </c>
      <c r="I570" s="50">
        <f>IF(H570="","",G570-H570)</f>
        <v>5.6843418860808015E-14</v>
      </c>
      <c r="J570" s="51">
        <v>0.5</v>
      </c>
      <c r="K570" s="52">
        <v>0.54166666666666663</v>
      </c>
    </row>
    <row r="571" spans="1:11" s="53" customFormat="1">
      <c r="A571" s="42" t="str">
        <f>IF(AND(B571=$B$1,K571=""),"２",IF(AND(B571=$B$1,K571&lt;&gt;""),"１",IF(B571&gt;$B$1,"３","4")))</f>
        <v>4</v>
      </c>
      <c r="B571" s="43">
        <v>42877</v>
      </c>
      <c r="C571" s="44" t="s">
        <v>47</v>
      </c>
      <c r="D571" s="45">
        <v>14</v>
      </c>
      <c r="E571" s="56" t="s">
        <v>45</v>
      </c>
      <c r="F571" s="57" t="s">
        <v>63</v>
      </c>
      <c r="G571" s="54">
        <v>10</v>
      </c>
      <c r="H571" s="49">
        <f>IF(OR(J571="",K571=""),"",(K571-J571)/TIMEVALUE("1:00")*60)</f>
        <v>3.0000000000001492</v>
      </c>
      <c r="I571" s="50">
        <f>IF(H571="","",G571-H571)</f>
        <v>6.9999999999998508</v>
      </c>
      <c r="J571" s="51">
        <v>0.57291666666666663</v>
      </c>
      <c r="K571" s="52">
        <v>0.57500000000000007</v>
      </c>
    </row>
    <row r="572" spans="1:11" s="53" customFormat="1">
      <c r="A572" s="42" t="str">
        <f>IF(AND(B572=$B$1,K572=""),"２",IF(AND(B572=$B$1,K572&lt;&gt;""),"１",IF(B572&gt;$B$1,"３","4")))</f>
        <v>4</v>
      </c>
      <c r="B572" s="43">
        <v>42877</v>
      </c>
      <c r="C572" s="44"/>
      <c r="D572" s="45">
        <v>14</v>
      </c>
      <c r="E572" s="56" t="s">
        <v>45</v>
      </c>
      <c r="F572" s="57" t="s">
        <v>233</v>
      </c>
      <c r="G572" s="48">
        <v>90</v>
      </c>
      <c r="H572" s="49">
        <f>IF(OR(J572="",K572=""),"",(K572-J572)/TIMEVALUE("1:00")*60)</f>
        <v>11.999999999999957</v>
      </c>
      <c r="I572" s="50">
        <f>IF(H572="","",G572-H572)</f>
        <v>78.000000000000043</v>
      </c>
      <c r="J572" s="51">
        <v>0.57500000000000007</v>
      </c>
      <c r="K572" s="52">
        <v>0.58333333333333337</v>
      </c>
    </row>
    <row r="573" spans="1:11" s="53" customFormat="1">
      <c r="A573" s="42" t="str">
        <f>IF(AND(B573=$B$1,K573=""),"２",IF(AND(B573=$B$1,K573&lt;&gt;""),"１",IF(B573&gt;$B$1,"３","4")))</f>
        <v>4</v>
      </c>
      <c r="B573" s="43">
        <v>42877</v>
      </c>
      <c r="C573" s="44"/>
      <c r="D573" s="45">
        <v>19</v>
      </c>
      <c r="E573" s="46" t="s">
        <v>45</v>
      </c>
      <c r="F573" s="47" t="s">
        <v>232</v>
      </c>
      <c r="G573" s="48">
        <v>240</v>
      </c>
      <c r="H573" s="49">
        <f>IF(OR(J573="",K573=""),"",(K573-J573)/TIMEVALUE("1:00")*60)</f>
        <v>360</v>
      </c>
      <c r="I573" s="50">
        <f>IF(H573="","",G573-H573)</f>
        <v>-120</v>
      </c>
      <c r="J573" s="51">
        <v>0.75</v>
      </c>
      <c r="K573" s="52">
        <v>1</v>
      </c>
    </row>
    <row r="574" spans="1:11" s="53" customFormat="1">
      <c r="A574" s="42" t="str">
        <f>IF(AND(B574=$B$1,K574=""),"２",IF(AND(B574=$B$1,K574&lt;&gt;""),"１",IF(B574&gt;$B$1,"３","4")))</f>
        <v>4</v>
      </c>
      <c r="B574" s="43">
        <v>42877</v>
      </c>
      <c r="C574" s="44" t="s">
        <v>47</v>
      </c>
      <c r="D574" s="45">
        <v>21</v>
      </c>
      <c r="E574" s="46" t="s">
        <v>45</v>
      </c>
      <c r="F574" s="47" t="s">
        <v>73</v>
      </c>
      <c r="G574" s="54">
        <v>90</v>
      </c>
      <c r="H574" s="49">
        <f>IF(OR(J574="",K574=""),"",(K574-J574)/TIMEVALUE("1:00")*60)</f>
        <v>180</v>
      </c>
      <c r="I574" s="50">
        <f>IF(H574="","",G574-H574)</f>
        <v>-90</v>
      </c>
      <c r="J574" s="51">
        <v>1</v>
      </c>
      <c r="K574" s="52">
        <v>1.125</v>
      </c>
    </row>
    <row r="575" spans="1:11" s="53" customFormat="1">
      <c r="A575" s="42" t="str">
        <f>IF(AND(B575=$B$1,K575=""),"２",IF(AND(B575=$B$1,K575&lt;&gt;""),"１",IF(B575&gt;$B$1,"３","4")))</f>
        <v>4</v>
      </c>
      <c r="B575" s="43">
        <v>42878</v>
      </c>
      <c r="C575" s="44" t="s">
        <v>46</v>
      </c>
      <c r="D575" s="45">
        <v>6</v>
      </c>
      <c r="E575" s="56" t="s">
        <v>45</v>
      </c>
      <c r="F575" s="57" t="s">
        <v>50</v>
      </c>
      <c r="G575" s="54">
        <v>60</v>
      </c>
      <c r="H575" s="49">
        <f>IF(OR(J575="",K575=""),"",(K575-J575)/TIMEVALUE("1:00")*60)</f>
        <v>58.99999999999995</v>
      </c>
      <c r="I575" s="50">
        <f>IF(H575="","",G575-H575)</f>
        <v>1.0000000000000497</v>
      </c>
      <c r="J575" s="51">
        <v>0.30208333333333331</v>
      </c>
      <c r="K575" s="52">
        <v>0.3430555555555555</v>
      </c>
    </row>
    <row r="576" spans="1:11" s="53" customFormat="1">
      <c r="A576" s="42" t="str">
        <f>IF(AND(B576=$B$1,K576=""),"２",IF(AND(B576=$B$1,K576&lt;&gt;""),"１",IF(B576&gt;$B$1,"３","4")))</f>
        <v>4</v>
      </c>
      <c r="B576" s="43">
        <v>42878</v>
      </c>
      <c r="C576" s="44" t="s">
        <v>46</v>
      </c>
      <c r="D576" s="45">
        <v>7</v>
      </c>
      <c r="E576" s="56" t="s">
        <v>45</v>
      </c>
      <c r="F576" s="57" t="s">
        <v>91</v>
      </c>
      <c r="G576" s="54">
        <v>15</v>
      </c>
      <c r="H576" s="49">
        <f>IF(OR(J576="",K576=""),"",(K576-J576)/TIMEVALUE("1:00")*60)</f>
        <v>11.000000000000041</v>
      </c>
      <c r="I576" s="50">
        <f>IF(H576="","",G576-H576)</f>
        <v>3.9999999999999591</v>
      </c>
      <c r="J576" s="51">
        <v>0.3430555555555555</v>
      </c>
      <c r="K576" s="52">
        <v>0.35069444444444442</v>
      </c>
    </row>
    <row r="577" spans="1:11" s="53" customFormat="1">
      <c r="A577" s="42" t="str">
        <f>IF(AND(B577=$B$1,K577=""),"２",IF(AND(B577=$B$1,K577&lt;&gt;""),"１",IF(B577&gt;$B$1,"３","4")))</f>
        <v>4</v>
      </c>
      <c r="B577" s="43">
        <v>42878</v>
      </c>
      <c r="C577" s="44" t="s">
        <v>46</v>
      </c>
      <c r="D577" s="45">
        <v>6</v>
      </c>
      <c r="E577" s="56" t="s">
        <v>45</v>
      </c>
      <c r="F577" s="57" t="s">
        <v>204</v>
      </c>
      <c r="G577" s="54">
        <v>15</v>
      </c>
      <c r="H577" s="49">
        <f>IF(OR(J577="",K577=""),"",(K577-J577)/TIMEVALUE("1:00")*60)</f>
        <v>7.0000000000000551</v>
      </c>
      <c r="I577" s="50">
        <f>IF(H577="","",G577-H577)</f>
        <v>7.9999999999999449</v>
      </c>
      <c r="J577" s="51">
        <v>0.35069444444444442</v>
      </c>
      <c r="K577" s="52">
        <v>0.35555555555555557</v>
      </c>
    </row>
    <row r="578" spans="1:11" s="53" customFormat="1">
      <c r="A578" s="42" t="str">
        <f>IF(AND(B578=$B$1,K578=""),"２",IF(AND(B578=$B$1,K578&lt;&gt;""),"１",IF(B578&gt;$B$1,"３","4")))</f>
        <v>4</v>
      </c>
      <c r="B578" s="43">
        <v>42878</v>
      </c>
      <c r="C578" s="44" t="s">
        <v>47</v>
      </c>
      <c r="D578" s="45">
        <v>9</v>
      </c>
      <c r="E578" s="54" t="s">
        <v>45</v>
      </c>
      <c r="F578" s="55" t="s">
        <v>74</v>
      </c>
      <c r="G578" s="54">
        <v>10</v>
      </c>
      <c r="H578" s="49">
        <f>IF(OR(J578="",K578=""),"",(K578-J578)/TIMEVALUE("1:00")*60)</f>
        <v>4.9999999999999023</v>
      </c>
      <c r="I578" s="50">
        <f>IF(H578="","",G578-H578)</f>
        <v>5.0000000000000977</v>
      </c>
      <c r="J578" s="51">
        <v>0.36805555555555558</v>
      </c>
      <c r="K578" s="52">
        <v>0.37152777777777773</v>
      </c>
    </row>
    <row r="579" spans="1:11" s="53" customFormat="1">
      <c r="A579" s="42" t="str">
        <f>IF(AND(B579=$B$1,K579=""),"２",IF(AND(B579=$B$1,K579&lt;&gt;""),"１",IF(B579&gt;$B$1,"３","4")))</f>
        <v>4</v>
      </c>
      <c r="B579" s="43">
        <v>42878</v>
      </c>
      <c r="C579" s="44" t="s">
        <v>47</v>
      </c>
      <c r="D579" s="45">
        <v>10</v>
      </c>
      <c r="E579" s="54" t="s">
        <v>45</v>
      </c>
      <c r="F579" s="55" t="s">
        <v>76</v>
      </c>
      <c r="G579" s="54">
        <v>20</v>
      </c>
      <c r="H579" s="49">
        <f>IF(OR(J579="",K579=""),"",(K579-J579)/TIMEVALUE("1:00")*60)</f>
        <v>15.000000000000027</v>
      </c>
      <c r="I579" s="50">
        <f>IF(H579="","",G579-H579)</f>
        <v>4.9999999999999734</v>
      </c>
      <c r="J579" s="51">
        <v>0.39583333333333331</v>
      </c>
      <c r="K579" s="52">
        <v>0.40625</v>
      </c>
    </row>
    <row r="580" spans="1:11" s="53" customFormat="1">
      <c r="A580" s="42" t="str">
        <f>IF(AND(B580=$B$1,K580=""),"２",IF(AND(B580=$B$1,K580&lt;&gt;""),"１",IF(B580&gt;$B$1,"３","4")))</f>
        <v>4</v>
      </c>
      <c r="B580" s="43">
        <v>42878</v>
      </c>
      <c r="C580" s="44"/>
      <c r="D580" s="45">
        <v>9</v>
      </c>
      <c r="E580" s="46" t="s">
        <v>45</v>
      </c>
      <c r="F580" s="47" t="s">
        <v>237</v>
      </c>
      <c r="G580" s="48">
        <v>60</v>
      </c>
      <c r="H580" s="49">
        <f>IF(OR(J580="",K580=""),"",(K580-J580)/TIMEVALUE("1:00")*60)</f>
        <v>60.000000000000028</v>
      </c>
      <c r="I580" s="50">
        <f>IF(H580="","",G580-H580)</f>
        <v>-2.8421709430404007E-14</v>
      </c>
      <c r="J580" s="51">
        <v>0.37152777777777773</v>
      </c>
      <c r="K580" s="52">
        <v>0.41319444444444442</v>
      </c>
    </row>
    <row r="581" spans="1:11" s="53" customFormat="1">
      <c r="A581" s="42" t="str">
        <f>IF(AND(B581=$B$1,K581=""),"２",IF(AND(B581=$B$1,K581&lt;&gt;""),"１",IF(B581&gt;$B$1,"３","4")))</f>
        <v>4</v>
      </c>
      <c r="B581" s="43">
        <v>42878</v>
      </c>
      <c r="C581" s="44"/>
      <c r="D581" s="45">
        <v>10</v>
      </c>
      <c r="E581" s="46" t="s">
        <v>45</v>
      </c>
      <c r="F581" s="47" t="s">
        <v>238</v>
      </c>
      <c r="G581" s="48">
        <v>120</v>
      </c>
      <c r="H581" s="49">
        <f>IF(OR(J581="",K581=""),"",(K581-J581)/TIMEVALUE("1:00")*60)</f>
        <v>139.99999999999997</v>
      </c>
      <c r="I581" s="50">
        <f>IF(H581="","",G581-H581)</f>
        <v>-19.999999999999972</v>
      </c>
      <c r="J581" s="51">
        <v>0.41319444444444442</v>
      </c>
      <c r="K581" s="52">
        <v>0.51041666666666663</v>
      </c>
    </row>
    <row r="582" spans="1:11" s="53" customFormat="1">
      <c r="A582" s="42" t="str">
        <f>IF(AND(B582=$B$1,K582=""),"２",IF(AND(B582=$B$1,K582&lt;&gt;""),"１",IF(B582&gt;$B$1,"３","4")))</f>
        <v>4</v>
      </c>
      <c r="B582" s="43">
        <v>42878</v>
      </c>
      <c r="C582" s="44"/>
      <c r="D582" s="45">
        <v>12</v>
      </c>
      <c r="E582" s="56" t="s">
        <v>45</v>
      </c>
      <c r="F582" s="57" t="s">
        <v>176</v>
      </c>
      <c r="G582" s="48">
        <v>60</v>
      </c>
      <c r="H582" s="49">
        <f>IF(OR(J582="",K582=""),"",(K582-J582)/TIMEVALUE("1:00")*60)</f>
        <v>45</v>
      </c>
      <c r="I582" s="50">
        <f>IF(H582="","",G582-H582)</f>
        <v>15</v>
      </c>
      <c r="J582" s="51">
        <v>0.51041666666666663</v>
      </c>
      <c r="K582" s="52">
        <v>0.54166666666666663</v>
      </c>
    </row>
    <row r="583" spans="1:11" s="53" customFormat="1">
      <c r="A583" s="42" t="str">
        <f>IF(AND(B583=$B$1,K583=""),"２",IF(AND(B583=$B$1,K583&lt;&gt;""),"１",IF(B583&gt;$B$1,"３","4")))</f>
        <v>4</v>
      </c>
      <c r="B583" s="43">
        <v>42878</v>
      </c>
      <c r="C583" s="44"/>
      <c r="D583" s="45">
        <v>13</v>
      </c>
      <c r="E583" s="56" t="s">
        <v>45</v>
      </c>
      <c r="F583" s="57" t="s">
        <v>229</v>
      </c>
      <c r="G583" s="48">
        <v>60</v>
      </c>
      <c r="H583" s="49">
        <f>IF(OR(J583="",K583=""),"",(K583-J583)/TIMEVALUE("1:00")*60)</f>
        <v>50.000000000000142</v>
      </c>
      <c r="I583" s="50">
        <f>IF(H583="","",G583-H583)</f>
        <v>9.9999999999998579</v>
      </c>
      <c r="J583" s="51">
        <v>0.54166666666666663</v>
      </c>
      <c r="K583" s="52">
        <v>0.57638888888888895</v>
      </c>
    </row>
    <row r="584" spans="1:11" s="53" customFormat="1">
      <c r="A584" s="42" t="str">
        <f>IF(AND(B584=$B$1,K584=""),"２",IF(AND(B584=$B$1,K584&lt;&gt;""),"１",IF(B584&gt;$B$1,"３","4")))</f>
        <v>4</v>
      </c>
      <c r="B584" s="43">
        <v>42878</v>
      </c>
      <c r="C584" s="44" t="s">
        <v>46</v>
      </c>
      <c r="D584" s="45">
        <v>12</v>
      </c>
      <c r="E584" s="56" t="s">
        <v>45</v>
      </c>
      <c r="F584" s="57" t="s">
        <v>59</v>
      </c>
      <c r="G584" s="54">
        <v>60</v>
      </c>
      <c r="H584" s="49">
        <f>IF(OR(J584="",K584=""),"",(K584-J584)/TIMEVALUE("1:00")*60)</f>
        <v>32.999999999999886</v>
      </c>
      <c r="I584" s="50">
        <f>IF(H584="","",G584-H584)</f>
        <v>27.000000000000114</v>
      </c>
      <c r="J584" s="51">
        <v>0.57638888888888895</v>
      </c>
      <c r="K584" s="52">
        <v>0.59930555555555554</v>
      </c>
    </row>
    <row r="585" spans="1:11" s="53" customFormat="1">
      <c r="A585" s="42" t="str">
        <f>IF(AND(B585=$B$1,K585=""),"２",IF(AND(B585=$B$1,K585&lt;&gt;""),"１",IF(B585&gt;$B$1,"３","4")))</f>
        <v>4</v>
      </c>
      <c r="B585" s="43">
        <v>42878</v>
      </c>
      <c r="C585" s="44" t="s">
        <v>47</v>
      </c>
      <c r="D585" s="45">
        <v>14</v>
      </c>
      <c r="E585" s="46" t="s">
        <v>45</v>
      </c>
      <c r="F585" s="47" t="s">
        <v>63</v>
      </c>
      <c r="G585" s="54">
        <v>10</v>
      </c>
      <c r="H585" s="49">
        <f>IF(OR(J585="",K585=""),"",(K585-J585)/TIMEVALUE("1:00")*60)</f>
        <v>27.000000000000064</v>
      </c>
      <c r="I585" s="50">
        <f>IF(H585="","",G585-H585)</f>
        <v>-17.000000000000064</v>
      </c>
      <c r="J585" s="51">
        <v>0.59930555555555554</v>
      </c>
      <c r="K585" s="52">
        <v>0.61805555555555558</v>
      </c>
    </row>
    <row r="586" spans="1:11" s="53" customFormat="1">
      <c r="A586" s="42" t="str">
        <f>IF(AND(B586=$B$1,K586=""),"２",IF(AND(B586=$B$1,K586&lt;&gt;""),"１",IF(B586&gt;$B$1,"３","4")))</f>
        <v>4</v>
      </c>
      <c r="B586" s="43">
        <v>42878</v>
      </c>
      <c r="C586" s="44" t="s">
        <v>47</v>
      </c>
      <c r="D586" s="45">
        <v>14</v>
      </c>
      <c r="E586" s="56" t="s">
        <v>45</v>
      </c>
      <c r="F586" s="57" t="s">
        <v>80</v>
      </c>
      <c r="G586" s="54">
        <v>20</v>
      </c>
      <c r="H586" s="49">
        <f>IF(OR(J586="",K586=""),"",(K586-J586)/TIMEVALUE("1:00")*60)</f>
        <v>4.9999999999999822</v>
      </c>
      <c r="I586" s="50">
        <f>IF(H586="","",G586-H586)</f>
        <v>15.000000000000018</v>
      </c>
      <c r="J586" s="51">
        <v>0.61805555555555558</v>
      </c>
      <c r="K586" s="52">
        <v>0.62152777777777779</v>
      </c>
    </row>
    <row r="587" spans="1:11" s="53" customFormat="1">
      <c r="A587" s="42" t="str">
        <f>IF(AND(B587=$B$1,K587=""),"２",IF(AND(B587=$B$1,K587&lt;&gt;""),"１",IF(B587&gt;$B$1,"３","4")))</f>
        <v>4</v>
      </c>
      <c r="B587" s="43">
        <v>42878</v>
      </c>
      <c r="C587" s="44" t="s">
        <v>47</v>
      </c>
      <c r="D587" s="45">
        <v>17</v>
      </c>
      <c r="E587" s="56" t="s">
        <v>45</v>
      </c>
      <c r="F587" s="57" t="s">
        <v>83</v>
      </c>
      <c r="G587" s="54">
        <v>20</v>
      </c>
      <c r="H587" s="49">
        <f>IF(OR(J587="",K587=""),"",(K587-J587)/TIMEVALUE("1:00")*60)</f>
        <v>19.000000000000092</v>
      </c>
      <c r="I587" s="50">
        <f>IF(H587="","",G587-H587)</f>
        <v>0.99999999999990763</v>
      </c>
      <c r="J587" s="51">
        <v>0.71527777777777779</v>
      </c>
      <c r="K587" s="52">
        <v>0.7284722222222223</v>
      </c>
    </row>
    <row r="588" spans="1:11" s="53" customFormat="1">
      <c r="A588" s="42" t="str">
        <f>IF(AND(B588=$B$1,K588=""),"２",IF(AND(B588=$B$1,K588&lt;&gt;""),"１",IF(B588&gt;$B$1,"３","4")))</f>
        <v>4</v>
      </c>
      <c r="B588" s="43">
        <v>42878</v>
      </c>
      <c r="C588" s="44" t="s">
        <v>46</v>
      </c>
      <c r="D588" s="45">
        <v>19</v>
      </c>
      <c r="E588" s="46" t="s">
        <v>45</v>
      </c>
      <c r="F588" s="47" t="s">
        <v>72</v>
      </c>
      <c r="G588" s="54">
        <v>60</v>
      </c>
      <c r="H588" s="49">
        <f>IF(OR(J588="",K588=""),"",(K588-J588)/TIMEVALUE("1:00")*60)</f>
        <v>64.999999999999929</v>
      </c>
      <c r="I588" s="50">
        <f>IF(H588="","",G588-H588)</f>
        <v>-4.9999999999999289</v>
      </c>
      <c r="J588" s="51">
        <v>0.8125</v>
      </c>
      <c r="K588" s="52">
        <v>0.85763888888888884</v>
      </c>
    </row>
    <row r="589" spans="1:11" s="53" customFormat="1">
      <c r="A589" s="42" t="str">
        <f>IF(AND(B589=$B$1,K589=""),"２",IF(AND(B589=$B$1,K589&lt;&gt;""),"１",IF(B589&gt;$B$1,"３","4")))</f>
        <v>4</v>
      </c>
      <c r="B589" s="43">
        <v>42878</v>
      </c>
      <c r="C589" s="44" t="s">
        <v>47</v>
      </c>
      <c r="D589" s="45">
        <v>21</v>
      </c>
      <c r="E589" s="46" t="s">
        <v>45</v>
      </c>
      <c r="F589" s="47" t="s">
        <v>73</v>
      </c>
      <c r="G589" s="54">
        <v>90</v>
      </c>
      <c r="H589" s="49">
        <f>IF(OR(J589="",K589=""),"",(K589-J589)/TIMEVALUE("1:00")*60)</f>
        <v>145.00000000000011</v>
      </c>
      <c r="I589" s="50">
        <f>IF(H589="","",G589-H589)</f>
        <v>-55.000000000000114</v>
      </c>
      <c r="J589" s="51">
        <v>0.85763888888888884</v>
      </c>
      <c r="K589" s="52">
        <v>0.95833333333333337</v>
      </c>
    </row>
    <row r="590" spans="1:11" s="53" customFormat="1">
      <c r="A590" s="42" t="str">
        <f>IF(AND(B590=$B$1,K590=""),"２",IF(AND(B590=$B$1,K590&lt;&gt;""),"１",IF(B590&gt;$B$1,"３","4")))</f>
        <v>4</v>
      </c>
      <c r="B590" s="43">
        <v>42879</v>
      </c>
      <c r="C590" s="44" t="s">
        <v>46</v>
      </c>
      <c r="D590" s="45">
        <v>6</v>
      </c>
      <c r="E590" s="56" t="s">
        <v>45</v>
      </c>
      <c r="F590" s="57" t="s">
        <v>50</v>
      </c>
      <c r="G590" s="54">
        <v>60</v>
      </c>
      <c r="H590" s="49">
        <f>IF(OR(J590="",K590=""),"",(K590-J590)/TIMEVALUE("1:00")*60)</f>
        <v>36.000000000000028</v>
      </c>
      <c r="I590" s="50">
        <f>IF(H590="","",G590-H590)</f>
        <v>23.999999999999972</v>
      </c>
      <c r="J590" s="51">
        <v>0.33333333333333331</v>
      </c>
      <c r="K590" s="52">
        <v>0.35833333333333334</v>
      </c>
    </row>
    <row r="591" spans="1:11" s="53" customFormat="1">
      <c r="A591" s="42" t="str">
        <f>IF(AND(B591=$B$1,K591=""),"２",IF(AND(B591=$B$1,K591&lt;&gt;""),"１",IF(B591&gt;$B$1,"３","4")))</f>
        <v>4</v>
      </c>
      <c r="B591" s="43">
        <v>42879</v>
      </c>
      <c r="C591" s="44" t="s">
        <v>46</v>
      </c>
      <c r="D591" s="45">
        <v>7</v>
      </c>
      <c r="E591" s="56" t="s">
        <v>45</v>
      </c>
      <c r="F591" s="57" t="s">
        <v>91</v>
      </c>
      <c r="G591" s="54">
        <v>15</v>
      </c>
      <c r="H591" s="49">
        <f>IF(OR(J591="",K591=""),"",(K591-J591)/TIMEVALUE("1:00")*60)</f>
        <v>4.9999999999999822</v>
      </c>
      <c r="I591" s="50">
        <f>IF(H591="","",G591-H591)</f>
        <v>10.000000000000018</v>
      </c>
      <c r="J591" s="51">
        <v>0.35833333333333334</v>
      </c>
      <c r="K591" s="52">
        <v>0.36180555555555555</v>
      </c>
    </row>
    <row r="592" spans="1:11" s="53" customFormat="1">
      <c r="A592" s="42" t="str">
        <f>IF(AND(B592=$B$1,K592=""),"２",IF(AND(B592=$B$1,K592&lt;&gt;""),"１",IF(B592&gt;$B$1,"３","4")))</f>
        <v>4</v>
      </c>
      <c r="B592" s="43">
        <v>42879</v>
      </c>
      <c r="C592" s="44" t="s">
        <v>46</v>
      </c>
      <c r="D592" s="45">
        <v>6</v>
      </c>
      <c r="E592" s="56" t="s">
        <v>45</v>
      </c>
      <c r="F592" s="57" t="s">
        <v>204</v>
      </c>
      <c r="G592" s="54">
        <v>15</v>
      </c>
      <c r="H592" s="49">
        <f>IF(OR(J592="",K592=""),"",(K592-J592)/TIMEVALUE("1:00")*60)</f>
        <v>1.9999999999999929</v>
      </c>
      <c r="I592" s="50">
        <f>IF(H592="","",G592-H592)</f>
        <v>13.000000000000007</v>
      </c>
      <c r="J592" s="51">
        <v>0.36180555555555555</v>
      </c>
      <c r="K592" s="52">
        <v>0.36319444444444443</v>
      </c>
    </row>
    <row r="593" spans="1:11" s="53" customFormat="1">
      <c r="A593" s="42" t="str">
        <f>IF(AND(B593=$B$1,K593=""),"２",IF(AND(B593=$B$1,K593&lt;&gt;""),"１",IF(B593&gt;$B$1,"３","4")))</f>
        <v>4</v>
      </c>
      <c r="B593" s="43">
        <v>42879</v>
      </c>
      <c r="C593" s="44"/>
      <c r="D593" s="45">
        <v>7</v>
      </c>
      <c r="E593" s="46" t="s">
        <v>45</v>
      </c>
      <c r="F593" s="47" t="s">
        <v>241</v>
      </c>
      <c r="G593" s="48">
        <v>2</v>
      </c>
      <c r="H593" s="49">
        <f>IF(OR(J593="",K593=""),"",(K593-J593)/TIMEVALUE("1:00")*60)</f>
        <v>3.9999999999999858</v>
      </c>
      <c r="I593" s="50">
        <f>IF(H593="","",G593-H593)</f>
        <v>-1.9999999999999858</v>
      </c>
      <c r="J593" s="51">
        <v>0.36319444444444443</v>
      </c>
      <c r="K593" s="52">
        <v>0.3659722222222222</v>
      </c>
    </row>
    <row r="594" spans="1:11" s="53" customFormat="1">
      <c r="A594" s="42" t="str">
        <f>IF(AND(B594=$B$1,K594=""),"２",IF(AND(B594=$B$1,K594&lt;&gt;""),"１",IF(B594&gt;$B$1,"３","4")))</f>
        <v>4</v>
      </c>
      <c r="B594" s="43">
        <v>42879</v>
      </c>
      <c r="C594" s="44" t="s">
        <v>47</v>
      </c>
      <c r="D594" s="45">
        <v>9</v>
      </c>
      <c r="E594" s="46" t="s">
        <v>45</v>
      </c>
      <c r="F594" s="47" t="s">
        <v>74</v>
      </c>
      <c r="G594" s="54">
        <v>10</v>
      </c>
      <c r="H594" s="49">
        <f>IF(OR(J594="",K594=""),"",(K594-J594)/TIMEVALUE("1:00")*60)</f>
        <v>11.000000000000041</v>
      </c>
      <c r="I594" s="50">
        <f>IF(H594="","",G594-H594)</f>
        <v>-1.0000000000000409</v>
      </c>
      <c r="J594" s="51">
        <v>0.3659722222222222</v>
      </c>
      <c r="K594" s="52">
        <v>0.37361111111111112</v>
      </c>
    </row>
    <row r="595" spans="1:11" s="53" customFormat="1">
      <c r="A595" s="42" t="str">
        <f>IF(AND(B595=$B$1,K595=""),"２",IF(AND(B595=$B$1,K595&lt;&gt;""),"１",IF(B595&gt;$B$1,"３","4")))</f>
        <v>4</v>
      </c>
      <c r="B595" s="43">
        <v>42879</v>
      </c>
      <c r="C595" s="44"/>
      <c r="D595" s="45">
        <v>9</v>
      </c>
      <c r="E595" s="56" t="s">
        <v>45</v>
      </c>
      <c r="F595" s="57" t="s">
        <v>240</v>
      </c>
      <c r="G595" s="48">
        <v>60</v>
      </c>
      <c r="H595" s="49">
        <f>IF(OR(J595="",K595=""),"",(K595-J595)/TIMEVALUE("1:00")*60)</f>
        <v>56.999999999999957</v>
      </c>
      <c r="I595" s="50">
        <f>IF(H595="","",G595-H595)</f>
        <v>3.0000000000000426</v>
      </c>
      <c r="J595" s="51">
        <v>0.37361111111111112</v>
      </c>
      <c r="K595" s="52">
        <v>0.41319444444444442</v>
      </c>
    </row>
    <row r="596" spans="1:11" s="53" customFormat="1">
      <c r="A596" s="42" t="str">
        <f>IF(AND(B596=$B$1,K596=""),"２",IF(AND(B596=$B$1,K596&lt;&gt;""),"１",IF(B596&gt;$B$1,"３","4")))</f>
        <v>4</v>
      </c>
      <c r="B596" s="43">
        <v>42879</v>
      </c>
      <c r="C596" s="44" t="s">
        <v>47</v>
      </c>
      <c r="D596" s="45">
        <v>10</v>
      </c>
      <c r="E596" s="56" t="s">
        <v>45</v>
      </c>
      <c r="F596" s="57" t="s">
        <v>76</v>
      </c>
      <c r="G596" s="54">
        <v>20</v>
      </c>
      <c r="H596" s="49">
        <f>IF(OR(J596="",K596=""),"",(K596-J596)/TIMEVALUE("1:00")*60)</f>
        <v>14.00000000000003</v>
      </c>
      <c r="I596" s="50">
        <f>IF(H596="","",G596-H596)</f>
        <v>5.9999999999999698</v>
      </c>
      <c r="J596" s="51">
        <v>0.41319444444444442</v>
      </c>
      <c r="K596" s="52">
        <v>0.42291666666666666</v>
      </c>
    </row>
    <row r="597" spans="1:11" s="53" customFormat="1">
      <c r="A597" s="42" t="str">
        <f>IF(AND(B597=$B$1,K597=""),"２",IF(AND(B597=$B$1,K597&lt;&gt;""),"１",IF(B597&gt;$B$1,"３","4")))</f>
        <v>4</v>
      </c>
      <c r="B597" s="43">
        <v>42879</v>
      </c>
      <c r="C597" s="44" t="s">
        <v>47</v>
      </c>
      <c r="D597" s="45">
        <v>11</v>
      </c>
      <c r="E597" s="54" t="s">
        <v>45</v>
      </c>
      <c r="F597" s="55" t="s">
        <v>55</v>
      </c>
      <c r="G597" s="54">
        <v>10</v>
      </c>
      <c r="H597" s="49">
        <f>IF(OR(J597="",K597=""),"",(K597-J597)/TIMEVALUE("1:00")*60)</f>
        <v>5.0000000000000622</v>
      </c>
      <c r="I597" s="50">
        <f>IF(H597="","",G597-H597)</f>
        <v>4.9999999999999378</v>
      </c>
      <c r="J597" s="51">
        <v>0.45833333333333331</v>
      </c>
      <c r="K597" s="52">
        <v>0.46180555555555558</v>
      </c>
    </row>
    <row r="598" spans="1:11" s="53" customFormat="1">
      <c r="A598" s="42" t="str">
        <f>IF(AND(B598=$B$1,K598=""),"２",IF(AND(B598=$B$1,K598&lt;&gt;""),"１",IF(B598&gt;$B$1,"３","4")))</f>
        <v>4</v>
      </c>
      <c r="B598" s="43">
        <v>42879</v>
      </c>
      <c r="C598" s="44"/>
      <c r="D598" s="45">
        <v>10</v>
      </c>
      <c r="E598" s="46" t="s">
        <v>45</v>
      </c>
      <c r="F598" s="47" t="s">
        <v>193</v>
      </c>
      <c r="G598" s="48">
        <v>60</v>
      </c>
      <c r="H598" s="49">
        <f>IF(OR(J598="",K598=""),"",(K598-J598)/TIMEVALUE("1:00")*60)</f>
        <v>170.99999999999994</v>
      </c>
      <c r="I598" s="50">
        <f>IF(H598="","",G598-H598)</f>
        <v>-110.99999999999994</v>
      </c>
      <c r="J598" s="51">
        <v>0.42291666666666666</v>
      </c>
      <c r="K598" s="52">
        <v>0.54166666666666663</v>
      </c>
    </row>
    <row r="599" spans="1:11" s="53" customFormat="1">
      <c r="A599" s="42" t="str">
        <f>IF(AND(B599=$B$1,K599=""),"２",IF(AND(B599=$B$1,K599&lt;&gt;""),"１",IF(B599&gt;$B$1,"３","4")))</f>
        <v>4</v>
      </c>
      <c r="B599" s="43">
        <v>42879</v>
      </c>
      <c r="C599" s="44" t="s">
        <v>46</v>
      </c>
      <c r="D599" s="45">
        <v>12</v>
      </c>
      <c r="E599" s="56" t="s">
        <v>45</v>
      </c>
      <c r="F599" s="57" t="s">
        <v>59</v>
      </c>
      <c r="G599" s="54">
        <v>60</v>
      </c>
      <c r="H599" s="49">
        <f>IF(OR(J599="",K599=""),"",(K599-J599)/TIMEVALUE("1:00")*60)</f>
        <v>30.000000000000053</v>
      </c>
      <c r="I599" s="50">
        <f>IF(H599="","",G599-H599)</f>
        <v>29.999999999999947</v>
      </c>
      <c r="J599" s="51">
        <v>0.54166666666666663</v>
      </c>
      <c r="K599" s="52">
        <v>0.5625</v>
      </c>
    </row>
    <row r="600" spans="1:11" s="53" customFormat="1">
      <c r="A600" s="42" t="str">
        <f>IF(AND(B600=$B$1,K600=""),"２",IF(AND(B600=$B$1,K600&lt;&gt;""),"１",IF(B600&gt;$B$1,"３","4")))</f>
        <v>4</v>
      </c>
      <c r="B600" s="43">
        <v>42879</v>
      </c>
      <c r="C600" s="44"/>
      <c r="D600" s="45">
        <v>17</v>
      </c>
      <c r="E600" s="46" t="s">
        <v>45</v>
      </c>
      <c r="F600" s="47" t="s">
        <v>239</v>
      </c>
      <c r="G600" s="48">
        <v>180</v>
      </c>
      <c r="H600" s="49">
        <f>IF(OR(J600="",K600=""),"",(K600-J600)/TIMEVALUE("1:00")*60)</f>
        <v>419.99999999999994</v>
      </c>
      <c r="I600" s="50">
        <f>IF(H600="","",G600-H600)</f>
        <v>-239.99999999999994</v>
      </c>
      <c r="J600" s="51">
        <v>0.70138888888888884</v>
      </c>
      <c r="K600" s="52">
        <v>0.99305555555555547</v>
      </c>
    </row>
    <row r="601" spans="1:11" s="53" customFormat="1">
      <c r="A601" s="42" t="str">
        <f>IF(AND(B601=$B$1,K601=""),"２",IF(AND(B601=$B$1,K601&lt;&gt;""),"１",IF(B601&gt;$B$1,"３","4")))</f>
        <v>4</v>
      </c>
      <c r="B601" s="43">
        <v>42880</v>
      </c>
      <c r="C601" s="44"/>
      <c r="D601" s="45">
        <v>6</v>
      </c>
      <c r="E601" s="46" t="s">
        <v>45</v>
      </c>
      <c r="F601" s="55" t="s">
        <v>242</v>
      </c>
      <c r="G601" s="48">
        <v>90</v>
      </c>
      <c r="H601" s="49">
        <f>IF(OR(J601="",K601=""),"",(K601-J601)/TIMEVALUE("1:00")*60)</f>
        <v>69.999999999999915</v>
      </c>
      <c r="I601" s="50">
        <f>IF(H601="","",G601-H601)</f>
        <v>20.000000000000085</v>
      </c>
      <c r="J601" s="51">
        <v>0.25694444444444448</v>
      </c>
      <c r="K601" s="52">
        <v>0.30555555555555552</v>
      </c>
    </row>
    <row r="602" spans="1:11" s="53" customFormat="1">
      <c r="A602" s="42" t="str">
        <f>IF(AND(B602=$B$1,K602=""),"２",IF(AND(B602=$B$1,K602&lt;&gt;""),"１",IF(B602&gt;$B$1,"３","4")))</f>
        <v>4</v>
      </c>
      <c r="B602" s="43">
        <v>42880</v>
      </c>
      <c r="C602" s="44" t="s">
        <v>46</v>
      </c>
      <c r="D602" s="45">
        <v>6</v>
      </c>
      <c r="E602" s="56" t="s">
        <v>45</v>
      </c>
      <c r="F602" s="57" t="s">
        <v>50</v>
      </c>
      <c r="G602" s="54">
        <v>60</v>
      </c>
      <c r="H602" s="49">
        <f>IF(OR(J602="",K602=""),"",(K602-J602)/TIMEVALUE("1:00")*60)</f>
        <v>35.000000000000036</v>
      </c>
      <c r="I602" s="50">
        <f>IF(H602="","",G602-H602)</f>
        <v>24.999999999999964</v>
      </c>
      <c r="J602" s="51">
        <v>0.30555555555555552</v>
      </c>
      <c r="K602" s="52">
        <v>0.3298611111111111</v>
      </c>
    </row>
    <row r="603" spans="1:11" s="53" customFormat="1">
      <c r="A603" s="42" t="str">
        <f>IF(AND(B603=$B$1,K603=""),"２",IF(AND(B603=$B$1,K603&lt;&gt;""),"１",IF(B603&gt;$B$1,"３","4")))</f>
        <v>4</v>
      </c>
      <c r="B603" s="43">
        <v>42880</v>
      </c>
      <c r="C603" s="44"/>
      <c r="D603" s="45">
        <v>6</v>
      </c>
      <c r="E603" s="46" t="s">
        <v>250</v>
      </c>
      <c r="F603" s="47" t="s">
        <v>111</v>
      </c>
      <c r="G603" s="48">
        <v>90</v>
      </c>
      <c r="H603" s="49">
        <f>IF(OR(J603="",K603=""),"",(K603-J603)/TIMEVALUE("1:00")*60)</f>
        <v>100.00000000000004</v>
      </c>
      <c r="I603" s="50">
        <f>IF(H603="","",G603-H603)</f>
        <v>-10.000000000000043</v>
      </c>
      <c r="J603" s="51">
        <v>0.3298611111111111</v>
      </c>
      <c r="K603" s="52">
        <v>0.39930555555555558</v>
      </c>
    </row>
    <row r="604" spans="1:11" s="53" customFormat="1">
      <c r="A604" s="42" t="str">
        <f>IF(AND(B604=$B$1,K604=""),"２",IF(AND(B604=$B$1,K604&lt;&gt;""),"１",IF(B604&gt;$B$1,"３","4")))</f>
        <v>4</v>
      </c>
      <c r="B604" s="43">
        <v>42880</v>
      </c>
      <c r="C604" s="44" t="s">
        <v>46</v>
      </c>
      <c r="D604" s="45">
        <v>7</v>
      </c>
      <c r="E604" s="46" t="s">
        <v>45</v>
      </c>
      <c r="F604" s="47" t="s">
        <v>91</v>
      </c>
      <c r="G604" s="54">
        <v>15</v>
      </c>
      <c r="H604" s="49">
        <f>IF(OR(J604="",K604=""),"",(K604-J604)/TIMEVALUE("1:00")*60)</f>
        <v>15.999999999999943</v>
      </c>
      <c r="I604" s="50">
        <f>IF(H604="","",G604-H604)</f>
        <v>-0.99999999999994316</v>
      </c>
      <c r="J604" s="51">
        <v>0.39930555555555558</v>
      </c>
      <c r="K604" s="52">
        <v>0.41041666666666665</v>
      </c>
    </row>
    <row r="605" spans="1:11" s="53" customFormat="1">
      <c r="A605" s="42" t="str">
        <f>IF(AND(B605=$B$1,K605=""),"２",IF(AND(B605=$B$1,K605&lt;&gt;""),"１",IF(B605&gt;$B$1,"３","4")))</f>
        <v>4</v>
      </c>
      <c r="B605" s="43">
        <v>42880</v>
      </c>
      <c r="C605" s="44" t="s">
        <v>46</v>
      </c>
      <c r="D605" s="45">
        <v>6</v>
      </c>
      <c r="E605" s="56" t="s">
        <v>45</v>
      </c>
      <c r="F605" s="57" t="s">
        <v>204</v>
      </c>
      <c r="G605" s="54">
        <v>15</v>
      </c>
      <c r="H605" s="49">
        <f>IF(OR(J605="",K605=""),"",(K605-J605)/TIMEVALUE("1:00")*60)</f>
        <v>1.9999999999999929</v>
      </c>
      <c r="I605" s="50">
        <f>IF(H605="","",G605-H605)</f>
        <v>13.000000000000007</v>
      </c>
      <c r="J605" s="51">
        <v>0.41041666666666665</v>
      </c>
      <c r="K605" s="52">
        <v>0.41180555555555554</v>
      </c>
    </row>
    <row r="606" spans="1:11" s="53" customFormat="1">
      <c r="A606" s="42" t="str">
        <f>IF(AND(B606=$B$1,K606=""),"２",IF(AND(B606=$B$1,K606&lt;&gt;""),"１",IF(B606&gt;$B$1,"３","4")))</f>
        <v>4</v>
      </c>
      <c r="B606" s="43">
        <v>42880</v>
      </c>
      <c r="C606" s="44"/>
      <c r="D606" s="45">
        <v>11</v>
      </c>
      <c r="E606" s="46" t="s">
        <v>45</v>
      </c>
      <c r="F606" s="55" t="s">
        <v>249</v>
      </c>
      <c r="G606" s="48">
        <v>15</v>
      </c>
      <c r="H606" s="49">
        <f>IF(OR(J606="",K606=""),"",(K606-J606)/TIMEVALUE("1:00")*60)</f>
        <v>9.9999999999999645</v>
      </c>
      <c r="I606" s="50">
        <f>IF(H606="","",G606-H606)</f>
        <v>5.0000000000000355</v>
      </c>
      <c r="J606" s="51">
        <v>0.41666666666666669</v>
      </c>
      <c r="K606" s="52">
        <v>0.4236111111111111</v>
      </c>
    </row>
    <row r="607" spans="1:11" s="53" customFormat="1">
      <c r="A607" s="42" t="str">
        <f>IF(AND(B607=$B$1,K607=""),"２",IF(AND(B607=$B$1,K607&lt;&gt;""),"１",IF(B607&gt;$B$1,"３","4")))</f>
        <v>4</v>
      </c>
      <c r="B607" s="43">
        <v>42880</v>
      </c>
      <c r="C607" s="44"/>
      <c r="D607" s="45">
        <v>9</v>
      </c>
      <c r="E607" s="46" t="s">
        <v>45</v>
      </c>
      <c r="F607" s="47" t="s">
        <v>245</v>
      </c>
      <c r="G607" s="48">
        <v>5</v>
      </c>
      <c r="H607" s="49">
        <f>IF(OR(J607="",K607=""),"",(K607-J607)/TIMEVALUE("1:00")*60)</f>
        <v>38.000000000000028</v>
      </c>
      <c r="I607" s="50">
        <f>IF(H607="","",G607-H607)</f>
        <v>-33.000000000000028</v>
      </c>
      <c r="J607" s="51">
        <v>0.4236111111111111</v>
      </c>
      <c r="K607" s="52">
        <v>0.45</v>
      </c>
    </row>
    <row r="608" spans="1:11" s="53" customFormat="1">
      <c r="A608" s="42" t="str">
        <f>IF(AND(B608=$B$1,K608=""),"２",IF(AND(B608=$B$1,K608&lt;&gt;""),"１",IF(B608&gt;$B$1,"３","4")))</f>
        <v>4</v>
      </c>
      <c r="B608" s="43">
        <v>42880</v>
      </c>
      <c r="C608" s="44"/>
      <c r="D608" s="45">
        <v>9</v>
      </c>
      <c r="E608" s="56" t="s">
        <v>45</v>
      </c>
      <c r="F608" s="57" t="s">
        <v>247</v>
      </c>
      <c r="G608" s="48">
        <v>30</v>
      </c>
      <c r="H608" s="49">
        <f>IF(OR(J608="",K608=""),"",(K608-J608)/TIMEVALUE("1:00")*60)</f>
        <v>11.999999999999957</v>
      </c>
      <c r="I608" s="50">
        <f>IF(H608="","",G608-H608)</f>
        <v>18.000000000000043</v>
      </c>
      <c r="J608" s="51">
        <v>0.45</v>
      </c>
      <c r="K608" s="52">
        <v>0.45833333333333331</v>
      </c>
    </row>
    <row r="609" spans="1:11" s="53" customFormat="1">
      <c r="A609" s="42" t="str">
        <f>IF(AND(B609=$B$1,K609=""),"２",IF(AND(B609=$B$1,K609&lt;&gt;""),"１",IF(B609&gt;$B$1,"３","4")))</f>
        <v>4</v>
      </c>
      <c r="B609" s="43">
        <v>42880</v>
      </c>
      <c r="C609" s="44"/>
      <c r="D609" s="45">
        <v>11</v>
      </c>
      <c r="E609" s="46" t="s">
        <v>45</v>
      </c>
      <c r="F609" s="47" t="s">
        <v>248</v>
      </c>
      <c r="G609" s="48">
        <v>30</v>
      </c>
      <c r="H609" s="49">
        <f>IF(OR(J609="",K609=""),"",(K609-J609)/TIMEVALUE("1:00")*60)</f>
        <v>30.000000000000053</v>
      </c>
      <c r="I609" s="50">
        <f>IF(H609="","",G609-H609)</f>
        <v>-5.3290705182007514E-14</v>
      </c>
      <c r="J609" s="51">
        <v>0.45833333333333331</v>
      </c>
      <c r="K609" s="52">
        <v>0.47916666666666669</v>
      </c>
    </row>
    <row r="610" spans="1:11" s="53" customFormat="1">
      <c r="A610" s="42" t="str">
        <f>IF(AND(B610=$B$1,K610=""),"２",IF(AND(B610=$B$1,K610&lt;&gt;""),"１",IF(B610&gt;$B$1,"３","4")))</f>
        <v>4</v>
      </c>
      <c r="B610" s="43">
        <v>42880</v>
      </c>
      <c r="C610" s="44" t="s">
        <v>47</v>
      </c>
      <c r="D610" s="45">
        <v>9</v>
      </c>
      <c r="E610" s="56" t="s">
        <v>45</v>
      </c>
      <c r="F610" s="57" t="s">
        <v>74</v>
      </c>
      <c r="G610" s="54">
        <v>10</v>
      </c>
      <c r="H610" s="49">
        <f>IF(OR(J610="",K610=""),"",(K610-J610)/TIMEVALUE("1:00")*60)</f>
        <v>4.9999999999999822</v>
      </c>
      <c r="I610" s="50">
        <f>IF(H610="","",G610-H610)</f>
        <v>5.0000000000000178</v>
      </c>
      <c r="J610" s="51">
        <v>0.47916666666666669</v>
      </c>
      <c r="K610" s="52">
        <v>0.4826388888888889</v>
      </c>
    </row>
    <row r="611" spans="1:11" s="53" customFormat="1">
      <c r="A611" s="42" t="str">
        <f>IF(AND(B611=$B$1,K611=""),"２",IF(AND(B611=$B$1,K611&lt;&gt;""),"１",IF(B611&gt;$B$1,"３","4")))</f>
        <v>4</v>
      </c>
      <c r="B611" s="43">
        <v>42880</v>
      </c>
      <c r="C611" s="44" t="s">
        <v>46</v>
      </c>
      <c r="D611" s="45">
        <v>12</v>
      </c>
      <c r="E611" s="54" t="s">
        <v>45</v>
      </c>
      <c r="F611" s="55" t="s">
        <v>59</v>
      </c>
      <c r="G611" s="54">
        <v>60</v>
      </c>
      <c r="H611" s="49">
        <f>IF(OR(J611="",K611=""),"",(K611-J611)/TIMEVALUE("1:00")*60)</f>
        <v>30.000000000000053</v>
      </c>
      <c r="I611" s="50">
        <f>IF(H611="","",G611-H611)</f>
        <v>29.999999999999947</v>
      </c>
      <c r="J611" s="51">
        <v>0.5</v>
      </c>
      <c r="K611" s="52">
        <v>0.52083333333333337</v>
      </c>
    </row>
    <row r="612" spans="1:11" s="53" customFormat="1">
      <c r="A612" s="42" t="str">
        <f>IF(AND(B612=$B$1,K612=""),"２",IF(AND(B612=$B$1,K612&lt;&gt;""),"１",IF(B612&gt;$B$1,"３","4")))</f>
        <v>4</v>
      </c>
      <c r="B612" s="43">
        <v>42880</v>
      </c>
      <c r="C612" s="44"/>
      <c r="D612" s="45">
        <v>10</v>
      </c>
      <c r="E612" s="56" t="s">
        <v>45</v>
      </c>
      <c r="F612" s="57" t="s">
        <v>246</v>
      </c>
      <c r="G612" s="48">
        <v>120</v>
      </c>
      <c r="H612" s="49">
        <f>IF(OR(J612="",K612=""),"",(K612-J612)/TIMEVALUE("1:00")*60)</f>
        <v>90</v>
      </c>
      <c r="I612" s="50">
        <f>IF(H612="","",G612-H612)</f>
        <v>30</v>
      </c>
      <c r="J612" s="51">
        <v>0.52083333333333337</v>
      </c>
      <c r="K612" s="52">
        <v>0.58333333333333337</v>
      </c>
    </row>
    <row r="613" spans="1:11" s="53" customFormat="1">
      <c r="A613" s="42" t="str">
        <f>IF(AND(B613=$B$1,K613=""),"２",IF(AND(B613=$B$1,K613&lt;&gt;""),"１",IF(B613&gt;$B$1,"３","4")))</f>
        <v>4</v>
      </c>
      <c r="B613" s="43">
        <v>42880</v>
      </c>
      <c r="C613" s="44" t="s">
        <v>47</v>
      </c>
      <c r="D613" s="45">
        <v>14</v>
      </c>
      <c r="E613" s="56" t="s">
        <v>45</v>
      </c>
      <c r="F613" s="57" t="s">
        <v>80</v>
      </c>
      <c r="G613" s="54">
        <v>20</v>
      </c>
      <c r="H613" s="49">
        <f>IF(OR(J613="",K613=""),"",(K613-J613)/TIMEVALUE("1:00")*60)</f>
        <v>9.9999999999999645</v>
      </c>
      <c r="I613" s="50">
        <f>IF(H613="","",G613-H613)</f>
        <v>10.000000000000036</v>
      </c>
      <c r="J613" s="51">
        <v>0.58333333333333337</v>
      </c>
      <c r="K613" s="52">
        <v>0.59027777777777779</v>
      </c>
    </row>
    <row r="614" spans="1:11" s="53" customFormat="1">
      <c r="A614" s="42" t="str">
        <f>IF(AND(B614=$B$1,K614=""),"２",IF(AND(B614=$B$1,K614&lt;&gt;""),"１",IF(B614&gt;$B$1,"３","4")))</f>
        <v>4</v>
      </c>
      <c r="B614" s="43">
        <v>42880</v>
      </c>
      <c r="C614" s="44"/>
      <c r="D614" s="45">
        <v>19</v>
      </c>
      <c r="E614" s="46" t="s">
        <v>45</v>
      </c>
      <c r="F614" s="47" t="s">
        <v>243</v>
      </c>
      <c r="G614" s="48">
        <v>180</v>
      </c>
      <c r="H614" s="49">
        <f>IF(OR(J614="",K614=""),"",(K614-J614)/TIMEVALUE("1:00")*60)</f>
        <v>194.99999999999994</v>
      </c>
      <c r="I614" s="50">
        <f>IF(H614="","",G614-H614)</f>
        <v>-14.999999999999943</v>
      </c>
      <c r="J614" s="51">
        <v>0.78125</v>
      </c>
      <c r="K614" s="52">
        <v>0.91666666666666663</v>
      </c>
    </row>
    <row r="615" spans="1:11" s="53" customFormat="1">
      <c r="A615" s="42" t="str">
        <f>IF(AND(B615=$B$1,K615=""),"２",IF(AND(B615=$B$1,K615&lt;&gt;""),"１",IF(B615&gt;$B$1,"３","4")))</f>
        <v>4</v>
      </c>
      <c r="B615" s="43">
        <v>42880</v>
      </c>
      <c r="C615" s="44"/>
      <c r="D615" s="45">
        <v>22</v>
      </c>
      <c r="E615" s="56" t="s">
        <v>45</v>
      </c>
      <c r="F615" s="57" t="s">
        <v>244</v>
      </c>
      <c r="G615" s="48">
        <v>90</v>
      </c>
      <c r="H615" s="49">
        <f>IF(OR(J615="",K615=""),"",(K615-J615)/TIMEVALUE("1:00")*60)</f>
        <v>70.000000000000071</v>
      </c>
      <c r="I615" s="50">
        <f>IF(H615="","",G615-H615)</f>
        <v>19.999999999999929</v>
      </c>
      <c r="J615" s="51">
        <v>0.91666666666666663</v>
      </c>
      <c r="K615" s="52">
        <v>0.96527777777777779</v>
      </c>
    </row>
    <row r="616" spans="1:11" s="53" customFormat="1">
      <c r="A616" s="42" t="str">
        <f>IF(AND(B616=$B$1,K616=""),"２",IF(AND(B616=$B$1,K616&lt;&gt;""),"１",IF(B616&gt;$B$1,"３","4")))</f>
        <v>4</v>
      </c>
      <c r="B616" s="43">
        <v>42880</v>
      </c>
      <c r="C616" s="44" t="s">
        <v>47</v>
      </c>
      <c r="D616" s="45">
        <v>21</v>
      </c>
      <c r="E616" s="46" t="s">
        <v>45</v>
      </c>
      <c r="F616" s="47" t="s">
        <v>73</v>
      </c>
      <c r="G616" s="54">
        <v>90</v>
      </c>
      <c r="H616" s="49">
        <f>IF(OR(J616="",K616=""),"",(K616-J616)/TIMEVALUE("1:00")*60)</f>
        <v>139.99999999999997</v>
      </c>
      <c r="I616" s="50">
        <f>IF(H616="","",G616-H616)</f>
        <v>-49.999999999999972</v>
      </c>
      <c r="J616" s="51">
        <v>0.96527777777777779</v>
      </c>
      <c r="K616" s="52">
        <v>1.0625</v>
      </c>
    </row>
    <row r="617" spans="1:11" s="53" customFormat="1">
      <c r="A617" s="42" t="str">
        <f>IF(AND(B617=$B$1,K617=""),"２",IF(AND(B617=$B$1,K617&lt;&gt;""),"１",IF(B617&gt;$B$1,"３","4")))</f>
        <v>4</v>
      </c>
      <c r="B617" s="43">
        <v>42881</v>
      </c>
      <c r="C617" s="44" t="s">
        <v>46</v>
      </c>
      <c r="D617" s="45">
        <v>6</v>
      </c>
      <c r="E617" s="56" t="s">
        <v>45</v>
      </c>
      <c r="F617" s="57" t="s">
        <v>50</v>
      </c>
      <c r="G617" s="54">
        <v>60</v>
      </c>
      <c r="H617" s="49">
        <f>IF(OR(J617="",K617=""),"",(K617-J617)/TIMEVALUE("1:00")*60)</f>
        <v>35.000000000000036</v>
      </c>
      <c r="I617" s="50">
        <f>IF(H617="","",G617-H617)</f>
        <v>24.999999999999964</v>
      </c>
      <c r="J617" s="51">
        <v>0.30208333333333331</v>
      </c>
      <c r="K617" s="52">
        <v>0.3263888888888889</v>
      </c>
    </row>
    <row r="618" spans="1:11" s="53" customFormat="1">
      <c r="A618" s="42" t="str">
        <f>IF(AND(B618=$B$1,K618=""),"２",IF(AND(B618=$B$1,K618&lt;&gt;""),"１",IF(B618&gt;$B$1,"３","4")))</f>
        <v>4</v>
      </c>
      <c r="B618" s="43">
        <v>42881</v>
      </c>
      <c r="C618" s="44"/>
      <c r="D618" s="45">
        <v>8</v>
      </c>
      <c r="E618" s="46" t="s">
        <v>45</v>
      </c>
      <c r="F618" s="47" t="s">
        <v>127</v>
      </c>
      <c r="G618" s="48">
        <v>30</v>
      </c>
      <c r="H618" s="49">
        <f>IF(OR(J618="",K618=""),"",(K618-J618)/TIMEVALUE("1:00")*60)</f>
        <v>34.999999999999957</v>
      </c>
      <c r="I618" s="50">
        <f>IF(H618="","",G618-H618)</f>
        <v>-4.9999999999999574</v>
      </c>
      <c r="J618" s="51">
        <v>0.3263888888888889</v>
      </c>
      <c r="K618" s="52">
        <v>0.35069444444444442</v>
      </c>
    </row>
    <row r="619" spans="1:11" s="53" customFormat="1">
      <c r="A619" s="42" t="str">
        <f>IF(AND(B619=$B$1,K619=""),"２",IF(AND(B619=$B$1,K619&lt;&gt;""),"１",IF(B619&gt;$B$1,"３","4")))</f>
        <v>4</v>
      </c>
      <c r="B619" s="43">
        <v>42881</v>
      </c>
      <c r="C619" s="44"/>
      <c r="D619" s="45">
        <v>8</v>
      </c>
      <c r="E619" s="46" t="s">
        <v>45</v>
      </c>
      <c r="F619" s="47" t="s">
        <v>251</v>
      </c>
      <c r="G619" s="48">
        <v>20</v>
      </c>
      <c r="H619" s="49">
        <f>IF(OR(J619="",K619=""),"",(K619-J619)/TIMEVALUE("1:00")*60)</f>
        <v>21.000000000000007</v>
      </c>
      <c r="I619" s="50">
        <f>IF(H619="","",G619-H619)</f>
        <v>-1.0000000000000071</v>
      </c>
      <c r="J619" s="51">
        <v>0.36458333333333331</v>
      </c>
      <c r="K619" s="52">
        <v>0.37916666666666665</v>
      </c>
    </row>
    <row r="620" spans="1:11" s="53" customFormat="1">
      <c r="A620" s="42" t="str">
        <f>IF(AND(B620=$B$1,K620=""),"２",IF(AND(B620=$B$1,K620&lt;&gt;""),"１",IF(B620&gt;$B$1,"３","4")))</f>
        <v>4</v>
      </c>
      <c r="B620" s="43">
        <v>42881</v>
      </c>
      <c r="C620" s="44" t="s">
        <v>46</v>
      </c>
      <c r="D620" s="45">
        <v>7</v>
      </c>
      <c r="E620" s="56" t="s">
        <v>45</v>
      </c>
      <c r="F620" s="57" t="s">
        <v>91</v>
      </c>
      <c r="G620" s="54">
        <v>15</v>
      </c>
      <c r="H620" s="49">
        <f>IF(OR(J620="",K620=""),"",(K620-J620)/TIMEVALUE("1:00")*60)</f>
        <v>5.0000000000000622</v>
      </c>
      <c r="I620" s="50">
        <f>IF(H620="","",G620-H620)</f>
        <v>9.9999999999999378</v>
      </c>
      <c r="J620" s="51">
        <v>0.37916666666666665</v>
      </c>
      <c r="K620" s="52">
        <v>0.38263888888888892</v>
      </c>
    </row>
    <row r="621" spans="1:11" s="53" customFormat="1">
      <c r="A621" s="42" t="str">
        <f>IF(AND(B621=$B$1,K621=""),"２",IF(AND(B621=$B$1,K621&lt;&gt;""),"１",IF(B621&gt;$B$1,"３","4")))</f>
        <v>4</v>
      </c>
      <c r="B621" s="43">
        <v>42881</v>
      </c>
      <c r="C621" s="44" t="s">
        <v>46</v>
      </c>
      <c r="D621" s="45">
        <v>6</v>
      </c>
      <c r="E621" s="56" t="s">
        <v>45</v>
      </c>
      <c r="F621" s="57" t="s">
        <v>204</v>
      </c>
      <c r="G621" s="54">
        <v>15</v>
      </c>
      <c r="H621" s="49">
        <f>IF(OR(J621="",K621=""),"",(K621-J621)/TIMEVALUE("1:00")*60)</f>
        <v>3.9999999999999858</v>
      </c>
      <c r="I621" s="50">
        <f>IF(H621="","",G621-H621)</f>
        <v>11.000000000000014</v>
      </c>
      <c r="J621" s="51">
        <v>0.38263888888888892</v>
      </c>
      <c r="K621" s="52">
        <v>0.38541666666666669</v>
      </c>
    </row>
    <row r="622" spans="1:11" s="53" customFormat="1">
      <c r="A622" s="42" t="str">
        <f>IF(AND(B622=$B$1,K622=""),"２",IF(AND(B622=$B$1,K622&lt;&gt;""),"１",IF(B622&gt;$B$1,"３","4")))</f>
        <v>4</v>
      </c>
      <c r="B622" s="43">
        <v>42881</v>
      </c>
      <c r="C622" s="44" t="s">
        <v>47</v>
      </c>
      <c r="D622" s="45">
        <v>9</v>
      </c>
      <c r="E622" s="46" t="s">
        <v>45</v>
      </c>
      <c r="F622" s="47" t="s">
        <v>74</v>
      </c>
      <c r="G622" s="54">
        <v>10</v>
      </c>
      <c r="H622" s="49">
        <f>IF(OR(J622="",K622=""),"",(K622-J622)/TIMEVALUE("1:00")*60)</f>
        <v>35.000000000000036</v>
      </c>
      <c r="I622" s="50">
        <f>IF(H622="","",G622-H622)</f>
        <v>-25.000000000000036</v>
      </c>
      <c r="J622" s="51">
        <v>0.38541666666666669</v>
      </c>
      <c r="K622" s="52">
        <v>0.40972222222222227</v>
      </c>
    </row>
    <row r="623" spans="1:11" s="53" customFormat="1">
      <c r="A623" s="42" t="str">
        <f>IF(AND(B623=$B$1,K623=""),"２",IF(AND(B623=$B$1,K623&lt;&gt;""),"１",IF(B623&gt;$B$1,"３","4")))</f>
        <v>4</v>
      </c>
      <c r="B623" s="43">
        <v>42881</v>
      </c>
      <c r="C623" s="44" t="s">
        <v>47</v>
      </c>
      <c r="D623" s="45">
        <v>10</v>
      </c>
      <c r="E623" s="46" t="s">
        <v>45</v>
      </c>
      <c r="F623" s="47" t="s">
        <v>76</v>
      </c>
      <c r="G623" s="54">
        <v>20</v>
      </c>
      <c r="H623" s="49">
        <f>IF(OR(J623="",K623=""),"",(K623-J623)/TIMEVALUE("1:00")*60)</f>
        <v>41.000000000000014</v>
      </c>
      <c r="I623" s="50">
        <f>IF(H623="","",G623-H623)</f>
        <v>-21.000000000000014</v>
      </c>
      <c r="J623" s="51">
        <v>0.40972222222222227</v>
      </c>
      <c r="K623" s="52">
        <v>0.4381944444444445</v>
      </c>
    </row>
    <row r="624" spans="1:11" s="53" customFormat="1">
      <c r="A624" s="42" t="str">
        <f>IF(AND(B624=$B$1,K624=""),"２",IF(AND(B624=$B$1,K624&lt;&gt;""),"１",IF(B624&gt;$B$1,"３","4")))</f>
        <v>4</v>
      </c>
      <c r="B624" s="43">
        <v>42881</v>
      </c>
      <c r="C624" s="44" t="s">
        <v>86</v>
      </c>
      <c r="D624" s="45">
        <v>9</v>
      </c>
      <c r="E624" s="56" t="s">
        <v>45</v>
      </c>
      <c r="F624" s="57" t="s">
        <v>169</v>
      </c>
      <c r="G624" s="54">
        <v>10</v>
      </c>
      <c r="H624" s="49">
        <f>IF(OR(J624="",K624=""),"",(K624-J624)/TIMEVALUE("1:00")*60)</f>
        <v>5.9999999999999787</v>
      </c>
      <c r="I624" s="50">
        <f>IF(H624="","",G624-H624)</f>
        <v>4.0000000000000213</v>
      </c>
      <c r="J624" s="51">
        <v>0.4381944444444445</v>
      </c>
      <c r="K624" s="52">
        <v>0.44236111111111115</v>
      </c>
    </row>
    <row r="625" spans="1:11" s="53" customFormat="1">
      <c r="A625" s="42" t="str">
        <f>IF(AND(B625=$B$1,K625=""),"２",IF(AND(B625=$B$1,K625&lt;&gt;""),"１",IF(B625&gt;$B$1,"３","4")))</f>
        <v>4</v>
      </c>
      <c r="B625" s="43">
        <v>42881</v>
      </c>
      <c r="C625" s="44" t="s">
        <v>46</v>
      </c>
      <c r="D625" s="45">
        <v>12</v>
      </c>
      <c r="E625" s="46" t="s">
        <v>45</v>
      </c>
      <c r="F625" s="47" t="s">
        <v>59</v>
      </c>
      <c r="G625" s="54">
        <v>60</v>
      </c>
      <c r="H625" s="49">
        <f>IF(OR(J625="",K625=""),"",(K625-J625)/TIMEVALUE("1:00")*60)</f>
        <v>60.000000000000107</v>
      </c>
      <c r="I625" s="50">
        <f>IF(H625="","",G625-H625)</f>
        <v>-1.0658141036401503E-13</v>
      </c>
      <c r="J625" s="51">
        <v>0.54166666666666663</v>
      </c>
      <c r="K625" s="52">
        <v>0.58333333333333337</v>
      </c>
    </row>
    <row r="626" spans="1:11" s="53" customFormat="1">
      <c r="A626" s="42" t="str">
        <f>IF(AND(B626=$B$1,K626=""),"２",IF(AND(B626=$B$1,K626&lt;&gt;""),"１",IF(B626&gt;$B$1,"３","4")))</f>
        <v>4</v>
      </c>
      <c r="B626" s="43">
        <v>42881</v>
      </c>
      <c r="C626" s="44"/>
      <c r="D626" s="45">
        <v>13</v>
      </c>
      <c r="E626" s="46" t="s">
        <v>45</v>
      </c>
      <c r="F626" s="55" t="s">
        <v>230</v>
      </c>
      <c r="G626" s="48">
        <v>120</v>
      </c>
      <c r="H626" s="49">
        <f>IF(OR(J626="",K626=""),"",(K626-J626)/TIMEVALUE("1:00")*60)</f>
        <v>80.000000000000028</v>
      </c>
      <c r="I626" s="50">
        <f>IF(H626="","",G626-H626)</f>
        <v>39.999999999999972</v>
      </c>
      <c r="J626" s="51">
        <v>0.58333333333333337</v>
      </c>
      <c r="K626" s="52">
        <v>0.63888888888888895</v>
      </c>
    </row>
    <row r="627" spans="1:11" s="53" customFormat="1">
      <c r="A627" s="42" t="str">
        <f>IF(AND(B627=$B$1,K627=""),"２",IF(AND(B627=$B$1,K627&lt;&gt;""),"１",IF(B627&gt;$B$1,"３","4")))</f>
        <v>4</v>
      </c>
      <c r="B627" s="43">
        <v>42881</v>
      </c>
      <c r="C627" s="44"/>
      <c r="D627" s="45">
        <v>13</v>
      </c>
      <c r="E627" s="46" t="s">
        <v>45</v>
      </c>
      <c r="F627" s="47" t="s">
        <v>253</v>
      </c>
      <c r="G627" s="48">
        <v>60</v>
      </c>
      <c r="H627" s="49">
        <f>IF(OR(J627="",K627=""),"",(K627-J627)/TIMEVALUE("1:00")*60)</f>
        <v>80.000000000000028</v>
      </c>
      <c r="I627" s="50">
        <f>IF(H627="","",G627-H627)</f>
        <v>-20.000000000000028</v>
      </c>
      <c r="J627" s="51">
        <v>0.63888888888888895</v>
      </c>
      <c r="K627" s="52">
        <v>0.69444444444444453</v>
      </c>
    </row>
    <row r="628" spans="1:11" s="53" customFormat="1">
      <c r="A628" s="42" t="str">
        <f>IF(AND(B628=$B$1,K628=""),"２",IF(AND(B628=$B$1,K628&lt;&gt;""),"１",IF(B628&gt;$B$1,"３","4")))</f>
        <v>4</v>
      </c>
      <c r="B628" s="43">
        <v>42881</v>
      </c>
      <c r="C628" s="44" t="s">
        <v>47</v>
      </c>
      <c r="D628" s="45">
        <v>17</v>
      </c>
      <c r="E628" s="56" t="s">
        <v>45</v>
      </c>
      <c r="F628" s="57" t="s">
        <v>83</v>
      </c>
      <c r="G628" s="54">
        <v>20</v>
      </c>
      <c r="H628" s="49">
        <f>IF(OR(J628="",K628=""),"",(K628-J628)/TIMEVALUE("1:00")*60)</f>
        <v>10.000000000000124</v>
      </c>
      <c r="I628" s="50">
        <f>IF(H628="","",G628-H628)</f>
        <v>9.9999999999998757</v>
      </c>
      <c r="J628" s="51">
        <v>0.70138888888888884</v>
      </c>
      <c r="K628" s="52">
        <v>0.70833333333333337</v>
      </c>
    </row>
    <row r="629" spans="1:11" s="53" customFormat="1">
      <c r="A629" s="42" t="str">
        <f>IF(AND(B629=$B$1,K629=""),"２",IF(AND(B629=$B$1,K629&lt;&gt;""),"１",IF(B629&gt;$B$1,"３","4")))</f>
        <v>4</v>
      </c>
      <c r="B629" s="43">
        <v>42881</v>
      </c>
      <c r="C629" s="44" t="s">
        <v>46</v>
      </c>
      <c r="D629" s="45">
        <v>19</v>
      </c>
      <c r="E629" s="46" t="s">
        <v>45</v>
      </c>
      <c r="F629" s="47" t="s">
        <v>72</v>
      </c>
      <c r="G629" s="54">
        <v>60</v>
      </c>
      <c r="H629" s="49">
        <f>IF(OR(J629="",K629=""),"",(K629-J629)/TIMEVALUE("1:00")*60)</f>
        <v>79.999999999999872</v>
      </c>
      <c r="I629" s="50">
        <f>IF(H629="","",G629-H629)</f>
        <v>-19.999999999999872</v>
      </c>
      <c r="J629" s="51">
        <v>0.83333333333333337</v>
      </c>
      <c r="K629" s="52">
        <v>0.88888888888888884</v>
      </c>
    </row>
    <row r="630" spans="1:11" s="53" customFormat="1">
      <c r="A630" s="42" t="str">
        <f>IF(AND(B630=$B$1,K630=""),"２",IF(AND(B630=$B$1,K630&lt;&gt;""),"１",IF(B630&gt;$B$1,"３","4")))</f>
        <v>4</v>
      </c>
      <c r="B630" s="43">
        <v>42881</v>
      </c>
      <c r="C630" s="44" t="s">
        <v>47</v>
      </c>
      <c r="D630" s="45">
        <v>21</v>
      </c>
      <c r="E630" s="46" t="s">
        <v>45</v>
      </c>
      <c r="F630" s="47" t="s">
        <v>73</v>
      </c>
      <c r="G630" s="54">
        <v>90</v>
      </c>
      <c r="H630" s="49">
        <f>IF(OR(J630="",K630=""),"",(K630-J630)/TIMEVALUE("1:00")*60)</f>
        <v>150.00000000000011</v>
      </c>
      <c r="I630" s="50">
        <f>IF(H630="","",G630-H630)</f>
        <v>-60.000000000000114</v>
      </c>
      <c r="J630" s="51">
        <v>0.9375</v>
      </c>
      <c r="K630" s="52">
        <v>1.0416666666666667</v>
      </c>
    </row>
    <row r="631" spans="1:11" s="53" customFormat="1">
      <c r="A631" s="42" t="str">
        <f>IF(AND(B631=$B$1,K631=""),"２",IF(AND(B631=$B$1,K631&lt;&gt;""),"１",IF(B631&gt;$B$1,"３","4")))</f>
        <v>4</v>
      </c>
      <c r="B631" s="43">
        <v>42884</v>
      </c>
      <c r="C631" s="44" t="s">
        <v>46</v>
      </c>
      <c r="D631" s="45">
        <v>6</v>
      </c>
      <c r="E631" s="46" t="s">
        <v>45</v>
      </c>
      <c r="F631" s="47" t="s">
        <v>50</v>
      </c>
      <c r="G631" s="54">
        <v>60</v>
      </c>
      <c r="H631" s="49">
        <f>IF(OR(J631="",K631=""),"",(K631-J631)/TIMEVALUE("1:00")*60)</f>
        <v>65.000000000000014</v>
      </c>
      <c r="I631" s="50">
        <f>IF(H631="","",G631-H631)</f>
        <v>-5.0000000000000142</v>
      </c>
      <c r="J631" s="51">
        <v>0.27777777777777779</v>
      </c>
      <c r="K631" s="52">
        <v>0.32291666666666669</v>
      </c>
    </row>
    <row r="632" spans="1:11" s="53" customFormat="1">
      <c r="A632" s="42" t="str">
        <f>IF(AND(B632=$B$1,K632=""),"２",IF(AND(B632=$B$1,K632&lt;&gt;""),"１",IF(B632&gt;$B$1,"３","4")))</f>
        <v>4</v>
      </c>
      <c r="B632" s="43">
        <v>42884</v>
      </c>
      <c r="C632" s="44" t="s">
        <v>46</v>
      </c>
      <c r="D632" s="45">
        <v>7</v>
      </c>
      <c r="E632" s="56" t="s">
        <v>45</v>
      </c>
      <c r="F632" s="57" t="s">
        <v>91</v>
      </c>
      <c r="G632" s="54">
        <v>15</v>
      </c>
      <c r="H632" s="49">
        <f>IF(OR(J632="",K632=""),"",(K632-J632)/TIMEVALUE("1:00")*60)</f>
        <v>3.9999999999999858</v>
      </c>
      <c r="I632" s="50">
        <f>IF(H632="","",G632-H632)</f>
        <v>11.000000000000014</v>
      </c>
      <c r="J632" s="51">
        <v>0.32291666666666669</v>
      </c>
      <c r="K632" s="52">
        <v>0.32569444444444445</v>
      </c>
    </row>
    <row r="633" spans="1:11" s="53" customFormat="1">
      <c r="A633" s="42" t="str">
        <f>IF(AND(B633=$B$1,K633=""),"２",IF(AND(B633=$B$1,K633&lt;&gt;""),"１",IF(B633&gt;$B$1,"３","4")))</f>
        <v>4</v>
      </c>
      <c r="B633" s="43">
        <v>42884</v>
      </c>
      <c r="C633" s="44" t="s">
        <v>170</v>
      </c>
      <c r="D633" s="45">
        <v>9</v>
      </c>
      <c r="E633" s="56" t="s">
        <v>45</v>
      </c>
      <c r="F633" s="57" t="s">
        <v>171</v>
      </c>
      <c r="G633" s="48">
        <v>15</v>
      </c>
      <c r="H633" s="49">
        <f>IF(OR(J633="",K633=""),"",(K633-J633)/TIMEVALUE("1:00")*60)</f>
        <v>42.000000000000014</v>
      </c>
      <c r="I633" s="50">
        <f>IF(H633="","",G633-H633)</f>
        <v>-27.000000000000014</v>
      </c>
      <c r="J633" s="51">
        <v>0.32569444444444445</v>
      </c>
      <c r="K633" s="52">
        <v>0.35486111111111113</v>
      </c>
    </row>
    <row r="634" spans="1:11" s="53" customFormat="1">
      <c r="A634" s="42" t="str">
        <f>IF(AND(B634=$B$1,K634=""),"２",IF(AND(B634=$B$1,K634&lt;&gt;""),"１",IF(B634&gt;$B$1,"３","4")))</f>
        <v>4</v>
      </c>
      <c r="B634" s="43">
        <v>42884</v>
      </c>
      <c r="C634" s="44"/>
      <c r="D634" s="45">
        <v>8</v>
      </c>
      <c r="E634" s="46" t="s">
        <v>45</v>
      </c>
      <c r="F634" s="47" t="s">
        <v>255</v>
      </c>
      <c r="G634" s="48">
        <v>60</v>
      </c>
      <c r="H634" s="49">
        <f>IF(OR(J634="",K634=""),"",(K634-J634)/TIMEVALUE("1:00")*60)</f>
        <v>92.999999999999986</v>
      </c>
      <c r="I634" s="50">
        <f>IF(H634="","",G634-H634)</f>
        <v>-32.999999999999986</v>
      </c>
      <c r="J634" s="51">
        <v>0.35486111111111113</v>
      </c>
      <c r="K634" s="52">
        <v>0.41944444444444445</v>
      </c>
    </row>
    <row r="635" spans="1:11" s="53" customFormat="1">
      <c r="A635" s="42" t="str">
        <f>IF(AND(B635=$B$1,K635=""),"２",IF(AND(B635=$B$1,K635&lt;&gt;""),"１",IF(B635&gt;$B$1,"３","4")))</f>
        <v>4</v>
      </c>
      <c r="B635" s="43">
        <v>42884</v>
      </c>
      <c r="C635" s="44" t="s">
        <v>47</v>
      </c>
      <c r="D635" s="45">
        <v>10</v>
      </c>
      <c r="E635" s="56" t="s">
        <v>45</v>
      </c>
      <c r="F635" s="57" t="s">
        <v>76</v>
      </c>
      <c r="G635" s="54">
        <v>20</v>
      </c>
      <c r="H635" s="49">
        <f>IF(OR(J635="",K635=""),"",(K635-J635)/TIMEVALUE("1:00")*60)</f>
        <v>2.9999999999999893</v>
      </c>
      <c r="I635" s="50">
        <f>IF(H635="","",G635-H635)</f>
        <v>17.000000000000011</v>
      </c>
      <c r="J635" s="51">
        <v>0.41944444444444445</v>
      </c>
      <c r="K635" s="52">
        <v>0.42152777777777778</v>
      </c>
    </row>
    <row r="636" spans="1:11" s="53" customFormat="1">
      <c r="A636" s="42" t="str">
        <f>IF(AND(B636=$B$1,K636=""),"２",IF(AND(B636=$B$1,K636&lt;&gt;""),"１",IF(B636&gt;$B$1,"３","4")))</f>
        <v>4</v>
      </c>
      <c r="B636" s="43">
        <v>42884</v>
      </c>
      <c r="C636" s="44" t="s">
        <v>47</v>
      </c>
      <c r="D636" s="45">
        <v>9</v>
      </c>
      <c r="E636" s="46" t="s">
        <v>45</v>
      </c>
      <c r="F636" s="47" t="s">
        <v>74</v>
      </c>
      <c r="G636" s="54">
        <v>10</v>
      </c>
      <c r="H636" s="49">
        <f>IF(OR(J636="",K636=""),"",(K636-J636)/TIMEVALUE("1:00")*60)</f>
        <v>19.000000000000014</v>
      </c>
      <c r="I636" s="50">
        <f>IF(H636="","",G636-H636)</f>
        <v>-9.0000000000000142</v>
      </c>
      <c r="J636" s="51">
        <v>0.42152777777777778</v>
      </c>
      <c r="K636" s="52">
        <v>0.43472222222222223</v>
      </c>
    </row>
    <row r="637" spans="1:11" s="53" customFormat="1">
      <c r="A637" s="42" t="str">
        <f>IF(AND(B637=$B$1,K637=""),"２",IF(AND(B637=$B$1,K637&lt;&gt;""),"１",IF(B637&gt;$B$1,"３","4")))</f>
        <v>4</v>
      </c>
      <c r="B637" s="43">
        <v>42884</v>
      </c>
      <c r="C637" s="44" t="s">
        <v>47</v>
      </c>
      <c r="D637" s="45">
        <v>11</v>
      </c>
      <c r="E637" s="54" t="s">
        <v>45</v>
      </c>
      <c r="F637" s="55" t="s">
        <v>55</v>
      </c>
      <c r="G637" s="54">
        <v>10</v>
      </c>
      <c r="H637" s="49">
        <f>IF(OR(J637="",K637=""),"",(K637-J637)/TIMEVALUE("1:00")*60)</f>
        <v>3.9999999999999858</v>
      </c>
      <c r="I637" s="50">
        <f>IF(H637="","",G637-H637)</f>
        <v>6.0000000000000142</v>
      </c>
      <c r="J637" s="51">
        <v>0.43472222222222223</v>
      </c>
      <c r="K637" s="52">
        <v>0.4375</v>
      </c>
    </row>
    <row r="638" spans="1:11" s="53" customFormat="1">
      <c r="A638" s="42" t="str">
        <f>IF(AND(B638=$B$1,K638=""),"２",IF(AND(B638=$B$1,K638&lt;&gt;""),"１",IF(B638&gt;$B$1,"３","4")))</f>
        <v>4</v>
      </c>
      <c r="B638" s="43">
        <v>42884</v>
      </c>
      <c r="C638" s="44"/>
      <c r="D638" s="45">
        <v>10</v>
      </c>
      <c r="E638" s="46" t="s">
        <v>45</v>
      </c>
      <c r="F638" s="55" t="s">
        <v>252</v>
      </c>
      <c r="G638" s="48">
        <v>120</v>
      </c>
      <c r="H638" s="49">
        <f>IF(OR(J638="",K638=""),"",(K638-J638)/TIMEVALUE("1:00")*60)</f>
        <v>90</v>
      </c>
      <c r="I638" s="50">
        <f>IF(H638="","",G638-H638)</f>
        <v>30</v>
      </c>
      <c r="J638" s="51">
        <v>0.4375</v>
      </c>
      <c r="K638" s="52">
        <v>0.5</v>
      </c>
    </row>
    <row r="639" spans="1:11" s="53" customFormat="1">
      <c r="A639" s="42" t="str">
        <f>IF(AND(B639=$B$1,K639=""),"２",IF(AND(B639=$B$1,K639&lt;&gt;""),"１",IF(B639&gt;$B$1,"３","4")))</f>
        <v>4</v>
      </c>
      <c r="B639" s="43">
        <v>42884</v>
      </c>
      <c r="C639" s="44"/>
      <c r="D639" s="45">
        <v>12</v>
      </c>
      <c r="E639" s="46" t="s">
        <v>45</v>
      </c>
      <c r="F639" s="47" t="s">
        <v>257</v>
      </c>
      <c r="G639" s="48">
        <v>90</v>
      </c>
      <c r="H639" s="49">
        <f>IF(OR(J639="",K639=""),"",(K639-J639)/TIMEVALUE("1:00")*60)</f>
        <v>94.999999999999986</v>
      </c>
      <c r="I639" s="50">
        <f>IF(H639="","",G639-H639)</f>
        <v>-4.9999999999999858</v>
      </c>
      <c r="J639" s="51">
        <v>0.50347222222222221</v>
      </c>
      <c r="K639" s="52">
        <v>0.56944444444444442</v>
      </c>
    </row>
    <row r="640" spans="1:11" s="53" customFormat="1">
      <c r="A640" s="42" t="str">
        <f>IF(AND(B640=$B$1,K640=""),"２",IF(AND(B640=$B$1,K640&lt;&gt;""),"１",IF(B640&gt;$B$1,"３","4")))</f>
        <v>4</v>
      </c>
      <c r="B640" s="43">
        <v>42884</v>
      </c>
      <c r="C640" s="44" t="s">
        <v>46</v>
      </c>
      <c r="D640" s="45">
        <v>12</v>
      </c>
      <c r="E640" s="56" t="s">
        <v>45</v>
      </c>
      <c r="F640" s="57" t="s">
        <v>59</v>
      </c>
      <c r="G640" s="54">
        <v>60</v>
      </c>
      <c r="H640" s="49">
        <f>IF(OR(J640="",K640=""),"",(K640-J640)/TIMEVALUE("1:00")*60)</f>
        <v>22.000000000000082</v>
      </c>
      <c r="I640" s="50">
        <f>IF(H640="","",G640-H640)</f>
        <v>37.999999999999915</v>
      </c>
      <c r="J640" s="51">
        <v>0.56944444444444442</v>
      </c>
      <c r="K640" s="52">
        <v>0.58472222222222225</v>
      </c>
    </row>
    <row r="641" spans="1:11" s="53" customFormat="1">
      <c r="A641" s="42" t="str">
        <f>IF(AND(B641=$B$1,K641=""),"２",IF(AND(B641=$B$1,K641&lt;&gt;""),"１",IF(B641&gt;$B$1,"３","4")))</f>
        <v>4</v>
      </c>
      <c r="B641" s="43">
        <v>42884</v>
      </c>
      <c r="C641" s="44" t="s">
        <v>47</v>
      </c>
      <c r="D641" s="45">
        <v>14</v>
      </c>
      <c r="E641" s="56" t="s">
        <v>45</v>
      </c>
      <c r="F641" s="57" t="s">
        <v>80</v>
      </c>
      <c r="G641" s="54">
        <v>20</v>
      </c>
      <c r="H641" s="49">
        <f>IF(OR(J641="",K641=""),"",(K641-J641)/TIMEVALUE("1:00")*60)</f>
        <v>1.9999999999999929</v>
      </c>
      <c r="I641" s="50">
        <f>IF(H641="","",G641-H641)</f>
        <v>18.000000000000007</v>
      </c>
      <c r="J641" s="51">
        <v>0.58472222222222225</v>
      </c>
      <c r="K641" s="52">
        <v>0.58611111111111114</v>
      </c>
    </row>
    <row r="642" spans="1:11" s="53" customFormat="1">
      <c r="A642" s="42" t="str">
        <f>IF(AND(B642=$B$1,K642=""),"２",IF(AND(B642=$B$1,K642&lt;&gt;""),"１",IF(B642&gt;$B$1,"３","4")))</f>
        <v>4</v>
      </c>
      <c r="B642" s="43">
        <v>42884</v>
      </c>
      <c r="C642" s="44"/>
      <c r="D642" s="45">
        <v>12</v>
      </c>
      <c r="E642" s="56" t="s">
        <v>45</v>
      </c>
      <c r="F642" s="57" t="s">
        <v>256</v>
      </c>
      <c r="G642" s="48">
        <v>90</v>
      </c>
      <c r="H642" s="49">
        <f>IF(OR(J642="",K642=""),"",(K642-J642)/TIMEVALUE("1:00")*60)</f>
        <v>62.999999999999936</v>
      </c>
      <c r="I642" s="50">
        <f>IF(H642="","",G642-H642)</f>
        <v>27.000000000000064</v>
      </c>
      <c r="J642" s="51">
        <v>0.58611111111111114</v>
      </c>
      <c r="K642" s="52">
        <v>0.62986111111111109</v>
      </c>
    </row>
    <row r="643" spans="1:11" s="53" customFormat="1">
      <c r="A643" s="42" t="str">
        <f>IF(AND(B643=$B$1,K643=""),"２",IF(AND(B643=$B$1,K643&lt;&gt;""),"１",IF(B643&gt;$B$1,"３","4")))</f>
        <v>4</v>
      </c>
      <c r="B643" s="43">
        <v>42884</v>
      </c>
      <c r="C643" s="44" t="s">
        <v>47</v>
      </c>
      <c r="D643" s="45">
        <v>14</v>
      </c>
      <c r="E643" s="56" t="s">
        <v>45</v>
      </c>
      <c r="F643" s="57" t="s">
        <v>63</v>
      </c>
      <c r="G643" s="54">
        <v>10</v>
      </c>
      <c r="H643" s="49">
        <f>IF(OR(J643="",K643=""),"",(K643-J643)/TIMEVALUE("1:00")*60)</f>
        <v>6.9999999999999751</v>
      </c>
      <c r="I643" s="50">
        <f>IF(H643="","",G643-H643)</f>
        <v>3.0000000000000249</v>
      </c>
      <c r="J643" s="51">
        <v>0.62986111111111109</v>
      </c>
      <c r="K643" s="52">
        <v>0.63472222222222219</v>
      </c>
    </row>
    <row r="644" spans="1:11" s="53" customFormat="1">
      <c r="A644" s="42" t="str">
        <f>IF(AND(B644=$B$1,K644=""),"２",IF(AND(B644=$B$1,K644&lt;&gt;""),"１",IF(B644&gt;$B$1,"３","4")))</f>
        <v>4</v>
      </c>
      <c r="B644" s="43">
        <v>42884</v>
      </c>
      <c r="C644" s="44"/>
      <c r="D644" s="45">
        <v>12</v>
      </c>
      <c r="E644" s="46" t="s">
        <v>45</v>
      </c>
      <c r="F644" s="47" t="s">
        <v>260</v>
      </c>
      <c r="G644" s="48">
        <v>45</v>
      </c>
      <c r="H644" s="49">
        <f>IF(OR(J644="",K644=""),"",(K644-J644)/TIMEVALUE("1:00")*60)</f>
        <v>54.999999999999964</v>
      </c>
      <c r="I644" s="50">
        <f>IF(H644="","",G644-H644)</f>
        <v>-9.9999999999999645</v>
      </c>
      <c r="J644" s="51">
        <v>0.63472222222222219</v>
      </c>
      <c r="K644" s="52">
        <v>0.67291666666666661</v>
      </c>
    </row>
    <row r="645" spans="1:11" s="53" customFormat="1">
      <c r="A645" s="42" t="str">
        <f>IF(AND(B645=$B$1,K645=""),"２",IF(AND(B645=$B$1,K645&lt;&gt;""),"１",IF(B645&gt;$B$1,"３","4")))</f>
        <v>4</v>
      </c>
      <c r="B645" s="43">
        <v>42884</v>
      </c>
      <c r="C645" s="44" t="s">
        <v>263</v>
      </c>
      <c r="D645" s="45">
        <v>17</v>
      </c>
      <c r="E645" s="56" t="s">
        <v>45</v>
      </c>
      <c r="F645" s="57" t="s">
        <v>66</v>
      </c>
      <c r="G645" s="48">
        <v>10</v>
      </c>
      <c r="H645" s="49">
        <f>IF(OR(J645="",K645=""),"",(K645-J645)/TIMEVALUE("1:00")*60)</f>
        <v>3.9999999999999858</v>
      </c>
      <c r="I645" s="50">
        <f>IF(H645="","",G645-H645)</f>
        <v>6.0000000000000142</v>
      </c>
      <c r="J645" s="51">
        <v>0.70138888888888884</v>
      </c>
      <c r="K645" s="52">
        <v>0.70416666666666661</v>
      </c>
    </row>
    <row r="646" spans="1:11" s="53" customFormat="1">
      <c r="A646" s="42" t="str">
        <f>IF(AND(B646=$B$1,K646=""),"２",IF(AND(B646=$B$1,K646&lt;&gt;""),"１",IF(B646&gt;$B$1,"３","4")))</f>
        <v>4</v>
      </c>
      <c r="B646" s="43">
        <v>42884</v>
      </c>
      <c r="C646" s="44" t="s">
        <v>47</v>
      </c>
      <c r="D646" s="45">
        <v>17</v>
      </c>
      <c r="E646" s="56" t="s">
        <v>45</v>
      </c>
      <c r="F646" s="57" t="s">
        <v>83</v>
      </c>
      <c r="G646" s="54">
        <v>20</v>
      </c>
      <c r="H646" s="49">
        <f>IF(OR(J646="",K646=""),"",(K646-J646)/TIMEVALUE("1:00")*60)</f>
        <v>1.999999999999833</v>
      </c>
      <c r="I646" s="50">
        <f>IF(H646="","",G646-H646)</f>
        <v>18.000000000000167</v>
      </c>
      <c r="J646" s="51">
        <v>0.7104166666666667</v>
      </c>
      <c r="K646" s="52">
        <v>0.71180555555555547</v>
      </c>
    </row>
    <row r="647" spans="1:11" s="53" customFormat="1">
      <c r="A647" s="42" t="str">
        <f>IF(AND(B647=$B$1,K647=""),"２",IF(AND(B647=$B$1,K647&lt;&gt;""),"１",IF(B647&gt;$B$1,"３","4")))</f>
        <v>4</v>
      </c>
      <c r="B647" s="43">
        <v>42884</v>
      </c>
      <c r="C647" s="44" t="s">
        <v>47</v>
      </c>
      <c r="D647" s="45">
        <v>21</v>
      </c>
      <c r="E647" s="46" t="s">
        <v>45</v>
      </c>
      <c r="F647" s="47" t="s">
        <v>73</v>
      </c>
      <c r="G647" s="54">
        <v>90</v>
      </c>
      <c r="H647" s="49">
        <f>IF(OR(J647="",K647=""),"",(K647-J647)/TIMEVALUE("1:00")*60)</f>
        <v>174.00000000000017</v>
      </c>
      <c r="I647" s="50">
        <f>IF(H647="","",G647-H647)</f>
        <v>-84.000000000000171</v>
      </c>
      <c r="J647" s="51">
        <v>0.71180555555555547</v>
      </c>
      <c r="K647" s="52">
        <v>0.83263888888888893</v>
      </c>
    </row>
    <row r="648" spans="1:11" s="53" customFormat="1">
      <c r="A648" s="42" t="str">
        <f>IF(AND(B648=$B$1,K648=""),"２",IF(AND(B648=$B$1,K648&lt;&gt;""),"１",IF(B648&gt;$B$1,"３","4")))</f>
        <v>4</v>
      </c>
      <c r="B648" s="43">
        <v>42884</v>
      </c>
      <c r="C648" s="44" t="s">
        <v>46</v>
      </c>
      <c r="D648" s="45">
        <v>19</v>
      </c>
      <c r="E648" s="46" t="s">
        <v>45</v>
      </c>
      <c r="F648" s="47" t="s">
        <v>72</v>
      </c>
      <c r="G648" s="54">
        <v>60</v>
      </c>
      <c r="H648" s="49">
        <f>IF(OR(J648="",K648=""),"",(K648-J648)/TIMEVALUE("1:00")*60)</f>
        <v>91</v>
      </c>
      <c r="I648" s="50">
        <f>IF(H648="","",G648-H648)</f>
        <v>-31</v>
      </c>
      <c r="J648" s="51">
        <v>0.83263888888888893</v>
      </c>
      <c r="K648" s="52">
        <v>0.89583333333333337</v>
      </c>
    </row>
    <row r="649" spans="1:11" s="53" customFormat="1">
      <c r="A649" s="42" t="str">
        <f>IF(AND(B649=$B$1,K649=""),"２",IF(AND(B649=$B$1,K649&lt;&gt;""),"１",IF(B649&gt;$B$1,"３","4")))</f>
        <v>4</v>
      </c>
      <c r="B649" s="43">
        <v>42884</v>
      </c>
      <c r="C649" s="44" t="s">
        <v>263</v>
      </c>
      <c r="D649" s="45">
        <v>20</v>
      </c>
      <c r="E649" s="56" t="s">
        <v>45</v>
      </c>
      <c r="F649" s="57" t="s">
        <v>70</v>
      </c>
      <c r="G649" s="48">
        <v>10</v>
      </c>
      <c r="H649" s="49">
        <f>IF(OR(J649="",K649=""),"",(K649-J649)/TIMEVALUE("1:00")*60)</f>
        <v>0.99999999999983658</v>
      </c>
      <c r="I649" s="50">
        <f>IF(H649="","",G649-H649)</f>
        <v>9.0000000000001634</v>
      </c>
      <c r="J649" s="51">
        <v>0.89583333333333337</v>
      </c>
      <c r="K649" s="52">
        <v>0.8965277777777777</v>
      </c>
    </row>
    <row r="650" spans="1:11" s="53" customFormat="1">
      <c r="A650" s="42" t="str">
        <f>IF(AND(B650=$B$1,K650=""),"２",IF(AND(B650=$B$1,K650&lt;&gt;""),"１",IF(B650&gt;$B$1,"３","4")))</f>
        <v>4</v>
      </c>
      <c r="B650" s="43">
        <v>42884</v>
      </c>
      <c r="C650" s="44"/>
      <c r="D650" s="45">
        <v>22</v>
      </c>
      <c r="E650" s="46" t="s">
        <v>45</v>
      </c>
      <c r="F650" s="55" t="s">
        <v>261</v>
      </c>
      <c r="G650" s="48">
        <v>30</v>
      </c>
      <c r="H650" s="49">
        <f>IF(OR(J650="",K650=""),"",(K650-J650)/TIMEVALUE("1:00")*60)</f>
        <v>24.999999999999911</v>
      </c>
      <c r="I650" s="50">
        <f>IF(H650="","",G650-H650)</f>
        <v>5.0000000000000888</v>
      </c>
      <c r="J650" s="51">
        <v>0.93402777777777779</v>
      </c>
      <c r="K650" s="52">
        <v>0.95138888888888884</v>
      </c>
    </row>
    <row r="651" spans="1:11" s="53" customFormat="1">
      <c r="A651" s="42" t="str">
        <f>IF(AND(B651=$B$1,K651=""),"２",IF(AND(B651=$B$1,K651&lt;&gt;""),"１",IF(B651&gt;$B$1,"３","4")))</f>
        <v>4</v>
      </c>
      <c r="B651" s="43">
        <v>42884</v>
      </c>
      <c r="C651" s="44" t="s">
        <v>46</v>
      </c>
      <c r="D651" s="45">
        <v>15</v>
      </c>
      <c r="E651" s="56" t="s">
        <v>45</v>
      </c>
      <c r="F651" s="57" t="s">
        <v>81</v>
      </c>
      <c r="G651" s="48">
        <v>90</v>
      </c>
      <c r="H651" s="49">
        <f>IF(OR(J651="",K651=""),"",(K651-J651)/TIMEVALUE("1:00")*60)</f>
        <v>89.000000000000171</v>
      </c>
      <c r="I651" s="50">
        <f>IF(H651="","",G651-H651)</f>
        <v>0.99999999999982947</v>
      </c>
      <c r="J651" s="51">
        <v>0.8965277777777777</v>
      </c>
      <c r="K651" s="52">
        <v>0.95833333333333337</v>
      </c>
    </row>
    <row r="652" spans="1:11" s="53" customFormat="1">
      <c r="A652" s="42" t="str">
        <f>IF(AND(B652=$B$1,K652=""),"２",IF(AND(B652=$B$1,K652&lt;&gt;""),"１",IF(B652&gt;$B$1,"３","4")))</f>
        <v>4</v>
      </c>
      <c r="B652" s="43">
        <v>42885</v>
      </c>
      <c r="C652" s="44" t="s">
        <v>46</v>
      </c>
      <c r="D652" s="45">
        <v>6</v>
      </c>
      <c r="E652" s="56" t="s">
        <v>45</v>
      </c>
      <c r="F652" s="57" t="s">
        <v>50</v>
      </c>
      <c r="G652" s="54">
        <v>60</v>
      </c>
      <c r="H652" s="49">
        <f>IF(OR(J652="",K652=""),"",(K652-J652)/TIMEVALUE("1:00")*60)</f>
        <v>34.999999999999957</v>
      </c>
      <c r="I652" s="50">
        <f>IF(H652="","",G652-H652)</f>
        <v>25.000000000000043</v>
      </c>
      <c r="J652" s="51">
        <v>0.25694444444444448</v>
      </c>
      <c r="K652" s="52">
        <v>0.28125</v>
      </c>
    </row>
    <row r="653" spans="1:11" s="53" customFormat="1">
      <c r="A653" s="42" t="str">
        <f>IF(AND(B653=$B$1,K653=""),"２",IF(AND(B653=$B$1,K653&lt;&gt;""),"１",IF(B653&gt;$B$1,"３","4")))</f>
        <v>4</v>
      </c>
      <c r="B653" s="43">
        <v>42885</v>
      </c>
      <c r="C653" s="44"/>
      <c r="D653" s="45">
        <v>7</v>
      </c>
      <c r="E653" s="56" t="s">
        <v>45</v>
      </c>
      <c r="F653" s="57" t="s">
        <v>111</v>
      </c>
      <c r="G653" s="48">
        <v>90</v>
      </c>
      <c r="H653" s="49">
        <f>IF(OR(J653="",K653=""),"",(K653-J653)/TIMEVALUE("1:00")*60)</f>
        <v>84.999999999999943</v>
      </c>
      <c r="I653" s="50">
        <f>IF(H653="","",G653-H653)</f>
        <v>5.0000000000000568</v>
      </c>
      <c r="J653" s="51">
        <v>0.28125</v>
      </c>
      <c r="K653" s="52">
        <v>0.34027777777777773</v>
      </c>
    </row>
    <row r="654" spans="1:11" s="53" customFormat="1">
      <c r="A654" s="42" t="str">
        <f>IF(AND(B654=$B$1,K654=""),"２",IF(AND(B654=$B$1,K654&lt;&gt;""),"１",IF(B654&gt;$B$1,"３","4")))</f>
        <v>4</v>
      </c>
      <c r="B654" s="43">
        <v>42885</v>
      </c>
      <c r="C654" s="44" t="s">
        <v>46</v>
      </c>
      <c r="D654" s="45">
        <v>7</v>
      </c>
      <c r="E654" s="46" t="s">
        <v>45</v>
      </c>
      <c r="F654" s="47" t="s">
        <v>91</v>
      </c>
      <c r="G654" s="54">
        <v>15</v>
      </c>
      <c r="H654" s="49">
        <f>IF(OR(J654="",K654=""),"",(K654-J654)/TIMEVALUE("1:00")*60)</f>
        <v>15.000000000000027</v>
      </c>
      <c r="I654" s="50">
        <f>IF(H654="","",G654-H654)</f>
        <v>-2.6645352591003757E-14</v>
      </c>
      <c r="J654" s="51">
        <v>0.34027777777777773</v>
      </c>
      <c r="K654" s="52">
        <v>0.35069444444444442</v>
      </c>
    </row>
    <row r="655" spans="1:11" s="53" customFormat="1">
      <c r="A655" s="42" t="str">
        <f>IF(AND(B655=$B$1,K655=""),"２",IF(AND(B655=$B$1,K655&lt;&gt;""),"１",IF(B655&gt;$B$1,"３","4")))</f>
        <v>4</v>
      </c>
      <c r="B655" s="43">
        <v>42885</v>
      </c>
      <c r="C655" s="44"/>
      <c r="D655" s="45">
        <v>7</v>
      </c>
      <c r="E655" s="56" t="s">
        <v>45</v>
      </c>
      <c r="F655" s="57" t="s">
        <v>267</v>
      </c>
      <c r="G655" s="48">
        <v>15</v>
      </c>
      <c r="H655" s="49">
        <f>IF(OR(J655="",K655=""),"",(K655-J655)/TIMEVALUE("1:00")*60)</f>
        <v>8.0000000000000515</v>
      </c>
      <c r="I655" s="50">
        <f>IF(H655="","",G655-H655)</f>
        <v>6.9999999999999485</v>
      </c>
      <c r="J655" s="51">
        <v>0.35069444444444442</v>
      </c>
      <c r="K655" s="52">
        <v>0.35625000000000001</v>
      </c>
    </row>
    <row r="656" spans="1:11" s="53" customFormat="1">
      <c r="A656" s="42" t="str">
        <f>IF(AND(B656=$B$1,K656=""),"２",IF(AND(B656=$B$1,K656&lt;&gt;""),"１",IF(B656&gt;$B$1,"３","4")))</f>
        <v>4</v>
      </c>
      <c r="B656" s="43">
        <v>42885</v>
      </c>
      <c r="C656" s="44" t="s">
        <v>47</v>
      </c>
      <c r="D656" s="45">
        <v>9</v>
      </c>
      <c r="E656" s="56" t="s">
        <v>45</v>
      </c>
      <c r="F656" s="57" t="s">
        <v>74</v>
      </c>
      <c r="G656" s="54">
        <v>10</v>
      </c>
      <c r="H656" s="49">
        <f>IF(OR(J656="",K656=""),"",(K656-J656)/TIMEVALUE("1:00")*60)</f>
        <v>5.9999999999999787</v>
      </c>
      <c r="I656" s="50">
        <f>IF(H656="","",G656-H656)</f>
        <v>4.0000000000000213</v>
      </c>
      <c r="J656" s="51">
        <v>0.35625000000000001</v>
      </c>
      <c r="K656" s="52">
        <v>0.36041666666666666</v>
      </c>
    </row>
    <row r="657" spans="1:11" s="53" customFormat="1">
      <c r="A657" s="42" t="str">
        <f>IF(AND(B657=$B$1,K657=""),"２",IF(AND(B657=$B$1,K657&lt;&gt;""),"１",IF(B657&gt;$B$1,"３","4")))</f>
        <v>4</v>
      </c>
      <c r="B657" s="43">
        <v>42885</v>
      </c>
      <c r="C657" s="44"/>
      <c r="D657" s="45">
        <v>10</v>
      </c>
      <c r="E657" s="46" t="s">
        <v>45</v>
      </c>
      <c r="F657" s="47" t="s">
        <v>269</v>
      </c>
      <c r="G657" s="48">
        <v>60</v>
      </c>
      <c r="H657" s="49">
        <f>IF(OR(J657="",K657=""),"",(K657-J657)/TIMEVALUE("1:00")*60)</f>
        <v>101.99999999999996</v>
      </c>
      <c r="I657" s="50">
        <f>IF(H657="","",G657-H657)</f>
        <v>-41.999999999999957</v>
      </c>
      <c r="J657" s="51">
        <v>0.375</v>
      </c>
      <c r="K657" s="52">
        <v>0.4458333333333333</v>
      </c>
    </row>
    <row r="658" spans="1:11" s="53" customFormat="1">
      <c r="A658" s="42" t="str">
        <f>IF(AND(B658=$B$1,K658=""),"２",IF(AND(B658=$B$1,K658&lt;&gt;""),"１",IF(B658&gt;$B$1,"３","4")))</f>
        <v>4</v>
      </c>
      <c r="B658" s="43">
        <v>42885</v>
      </c>
      <c r="C658" s="44"/>
      <c r="D658" s="45">
        <v>10</v>
      </c>
      <c r="E658" s="56" t="s">
        <v>45</v>
      </c>
      <c r="F658" s="57" t="s">
        <v>264</v>
      </c>
      <c r="G658" s="48">
        <v>15</v>
      </c>
      <c r="H658" s="49">
        <f>IF(OR(J658="",K658=""),"",(K658-J658)/TIMEVALUE("1:00")*60)</f>
        <v>13.000000000000034</v>
      </c>
      <c r="I658" s="50">
        <f>IF(H658="","",G658-H658)</f>
        <v>1.9999999999999662</v>
      </c>
      <c r="J658" s="51">
        <v>0.4458333333333333</v>
      </c>
      <c r="K658" s="52">
        <v>0.4548611111111111</v>
      </c>
    </row>
    <row r="659" spans="1:11" s="53" customFormat="1">
      <c r="A659" s="42" t="str">
        <f>IF(AND(B659=$B$1,K659=""),"２",IF(AND(B659=$B$1,K659&lt;&gt;""),"１",IF(B659&gt;$B$1,"３","4")))</f>
        <v>4</v>
      </c>
      <c r="B659" s="43">
        <v>42885</v>
      </c>
      <c r="C659" s="44" t="s">
        <v>47</v>
      </c>
      <c r="D659" s="45">
        <v>11</v>
      </c>
      <c r="E659" s="54" t="s">
        <v>45</v>
      </c>
      <c r="F659" s="55" t="s">
        <v>55</v>
      </c>
      <c r="G659" s="54">
        <v>10</v>
      </c>
      <c r="H659" s="49">
        <f>IF(OR(J659="",K659=""),"",(K659-J659)/TIMEVALUE("1:00")*60)</f>
        <v>4.9999999999999822</v>
      </c>
      <c r="I659" s="50">
        <f>IF(H659="","",G659-H659)</f>
        <v>5.0000000000000178</v>
      </c>
      <c r="J659" s="51">
        <v>0.4548611111111111</v>
      </c>
      <c r="K659" s="52">
        <v>0.45833333333333331</v>
      </c>
    </row>
    <row r="660" spans="1:11" s="53" customFormat="1">
      <c r="A660" s="42" t="str">
        <f>IF(AND(B660=$B$1,K660=""),"２",IF(AND(B660=$B$1,K660&lt;&gt;""),"１",IF(B660&gt;$B$1,"３","4")))</f>
        <v>4</v>
      </c>
      <c r="B660" s="43">
        <v>42885</v>
      </c>
      <c r="C660" s="44" t="s">
        <v>46</v>
      </c>
      <c r="D660" s="45">
        <v>12</v>
      </c>
      <c r="E660" s="56" t="s">
        <v>45</v>
      </c>
      <c r="F660" s="57" t="s">
        <v>59</v>
      </c>
      <c r="G660" s="54">
        <v>60</v>
      </c>
      <c r="H660" s="49">
        <f>IF(OR(J660="",K660=""),"",(K660-J660)/TIMEVALUE("1:00")*60)</f>
        <v>40.000000000000014</v>
      </c>
      <c r="I660" s="50">
        <f>IF(H660="","",G660-H660)</f>
        <v>19.999999999999986</v>
      </c>
      <c r="J660" s="51">
        <v>0.5</v>
      </c>
      <c r="K660" s="52">
        <v>0.52777777777777779</v>
      </c>
    </row>
    <row r="661" spans="1:11" s="53" customFormat="1">
      <c r="A661" s="42" t="str">
        <f>IF(AND(B661=$B$1,K661=""),"２",IF(AND(B661=$B$1,K661&lt;&gt;""),"１",IF(B661&gt;$B$1,"３","4")))</f>
        <v>4</v>
      </c>
      <c r="B661" s="43">
        <v>42885</v>
      </c>
      <c r="C661" s="44"/>
      <c r="D661" s="45">
        <v>9</v>
      </c>
      <c r="E661" s="46" t="s">
        <v>45</v>
      </c>
      <c r="F661" s="47" t="s">
        <v>266</v>
      </c>
      <c r="G661" s="48">
        <v>120</v>
      </c>
      <c r="H661" s="49">
        <f>IF(OR(J661="",K661=""),"",(K661-J661)/TIMEVALUE("1:00")*60)</f>
        <v>293.99999999999989</v>
      </c>
      <c r="I661" s="50">
        <f>IF(H661="","",G661-H661)</f>
        <v>-173.99999999999989</v>
      </c>
      <c r="J661" s="51">
        <v>0.52777777777777779</v>
      </c>
      <c r="K661" s="52">
        <v>0.7319444444444444</v>
      </c>
    </row>
    <row r="662" spans="1:11" s="53" customFormat="1">
      <c r="A662" s="42" t="str">
        <f>IF(AND(B662=$B$1,K662=""),"２",IF(AND(B662=$B$1,K662&lt;&gt;""),"１",IF(B662&gt;$B$1,"３","4")))</f>
        <v>4</v>
      </c>
      <c r="B662" s="43">
        <v>42885</v>
      </c>
      <c r="C662" s="44"/>
      <c r="D662" s="45">
        <v>18</v>
      </c>
      <c r="E662" s="56" t="s">
        <v>45</v>
      </c>
      <c r="F662" s="57" t="s">
        <v>265</v>
      </c>
      <c r="G662" s="48">
        <v>90</v>
      </c>
      <c r="H662" s="49">
        <f>IF(OR(J662="",K662=""),"",(K662-J662)/TIMEVALUE("1:00")*60)</f>
        <v>64.999999999999929</v>
      </c>
      <c r="I662" s="50">
        <f>IF(H662="","",G662-H662)</f>
        <v>25.000000000000071</v>
      </c>
      <c r="J662" s="51">
        <v>0.77083333333333337</v>
      </c>
      <c r="K662" s="52">
        <v>0.81597222222222221</v>
      </c>
    </row>
    <row r="663" spans="1:11" s="53" customFormat="1">
      <c r="A663" s="42" t="str">
        <f>IF(AND(B663=$B$1,K663=""),"２",IF(AND(B663=$B$1,K663&lt;&gt;""),"１",IF(B663&gt;$B$1,"３","4")))</f>
        <v>4</v>
      </c>
      <c r="B663" s="43">
        <v>42885</v>
      </c>
      <c r="C663" s="44" t="s">
        <v>46</v>
      </c>
      <c r="D663" s="45">
        <v>19</v>
      </c>
      <c r="E663" s="46" t="s">
        <v>45</v>
      </c>
      <c r="F663" s="47" t="s">
        <v>72</v>
      </c>
      <c r="G663" s="54">
        <v>60</v>
      </c>
      <c r="H663" s="49">
        <f>IF(OR(J663="",K663=""),"",(K663-J663)/TIMEVALUE("1:00")*60)</f>
        <v>85.000000000000014</v>
      </c>
      <c r="I663" s="50">
        <f>IF(H663="","",G663-H663)</f>
        <v>-25.000000000000014</v>
      </c>
      <c r="J663" s="51">
        <v>0.81597222222222221</v>
      </c>
      <c r="K663" s="52">
        <v>0.875</v>
      </c>
    </row>
    <row r="664" spans="1:11" s="53" customFormat="1">
      <c r="A664" s="42" t="str">
        <f>IF(AND(B664=$B$1,K664=""),"２",IF(AND(B664=$B$1,K664&lt;&gt;""),"１",IF(B664&gt;$B$1,"３","4")))</f>
        <v>4</v>
      </c>
      <c r="B664" s="43">
        <v>42885</v>
      </c>
      <c r="C664" s="44" t="s">
        <v>47</v>
      </c>
      <c r="D664" s="45">
        <v>21</v>
      </c>
      <c r="E664" s="46" t="s">
        <v>45</v>
      </c>
      <c r="F664" s="47" t="s">
        <v>73</v>
      </c>
      <c r="G664" s="54">
        <v>90</v>
      </c>
      <c r="H664" s="49">
        <f>IF(OR(J664="",K664=""),"",(K664-J664)/TIMEVALUE("1:00")*60)</f>
        <v>209.99999999999989</v>
      </c>
      <c r="I664" s="50">
        <f>IF(H664="","",G664-H664)</f>
        <v>-119.99999999999989</v>
      </c>
      <c r="J664" s="51">
        <v>0.875</v>
      </c>
      <c r="K664" s="52">
        <v>1.0208333333333333</v>
      </c>
    </row>
    <row r="665" spans="1:11" s="53" customFormat="1">
      <c r="A665" s="42" t="str">
        <f>IF(AND(B665=$B$1,K665=""),"２",IF(AND(B665=$B$1,K665&lt;&gt;""),"１",IF(B665&gt;$B$1,"３","4")))</f>
        <v>4</v>
      </c>
      <c r="B665" s="43">
        <v>42886</v>
      </c>
      <c r="C665" s="44" t="s">
        <v>46</v>
      </c>
      <c r="D665" s="45">
        <v>6</v>
      </c>
      <c r="E665" s="46" t="s">
        <v>45</v>
      </c>
      <c r="F665" s="47" t="s">
        <v>50</v>
      </c>
      <c r="G665" s="54">
        <v>60</v>
      </c>
      <c r="H665" s="49">
        <f>IF(OR(J665="",K665=""),"",(K665-J665)/TIMEVALUE("1:00")*60)</f>
        <v>61.000000000000021</v>
      </c>
      <c r="I665" s="50">
        <f>IF(H665="","",G665-H665)</f>
        <v>-1.0000000000000213</v>
      </c>
      <c r="J665" s="51">
        <v>0.2986111111111111</v>
      </c>
      <c r="K665" s="52">
        <v>0.34097222222222223</v>
      </c>
    </row>
    <row r="666" spans="1:11" s="53" customFormat="1">
      <c r="A666" s="42" t="str">
        <f>IF(AND(B666=$B$1,K666=""),"２",IF(AND(B666=$B$1,K666&lt;&gt;""),"１",IF(B666&gt;$B$1,"３","4")))</f>
        <v>4</v>
      </c>
      <c r="B666" s="43">
        <v>42886</v>
      </c>
      <c r="C666" s="44" t="s">
        <v>46</v>
      </c>
      <c r="D666" s="45">
        <v>7</v>
      </c>
      <c r="E666" s="56" t="s">
        <v>45</v>
      </c>
      <c r="F666" s="57" t="s">
        <v>91</v>
      </c>
      <c r="G666" s="54">
        <v>15</v>
      </c>
      <c r="H666" s="49">
        <f>IF(OR(J666="",K666=""),"",(K666-J666)/TIMEVALUE("1:00")*60)</f>
        <v>5.9999999999999787</v>
      </c>
      <c r="I666" s="50">
        <f>IF(H666="","",G666-H666)</f>
        <v>9.0000000000000213</v>
      </c>
      <c r="J666" s="51">
        <v>0.34097222222222223</v>
      </c>
      <c r="K666" s="52">
        <v>0.34513888888888888</v>
      </c>
    </row>
    <row r="667" spans="1:11" s="53" customFormat="1">
      <c r="A667" s="42" t="str">
        <f>IF(AND(B667=$B$1,K667=""),"２",IF(AND(B667=$B$1,K667&lt;&gt;""),"１",IF(B667&gt;$B$1,"３","4")))</f>
        <v>4</v>
      </c>
      <c r="B667" s="43">
        <v>42886</v>
      </c>
      <c r="C667" s="44" t="s">
        <v>46</v>
      </c>
      <c r="D667" s="45">
        <v>6</v>
      </c>
      <c r="E667" s="56" t="s">
        <v>45</v>
      </c>
      <c r="F667" s="57" t="s">
        <v>204</v>
      </c>
      <c r="G667" s="54">
        <v>15</v>
      </c>
      <c r="H667" s="49">
        <f>IF(OR(J667="",K667=""),"",(K667-J667)/TIMEVALUE("1:00")*60)</f>
        <v>3.0000000000000693</v>
      </c>
      <c r="I667" s="50">
        <f>IF(H667="","",G667-H667)</f>
        <v>11.999999999999931</v>
      </c>
      <c r="J667" s="51">
        <v>0.34513888888888888</v>
      </c>
      <c r="K667" s="52">
        <v>0.34722222222222227</v>
      </c>
    </row>
    <row r="668" spans="1:11" s="53" customFormat="1">
      <c r="A668" s="42" t="str">
        <f>IF(AND(B668=$B$1,K668=""),"２",IF(AND(B668=$B$1,K668&lt;&gt;""),"１",IF(B668&gt;$B$1,"３","4")))</f>
        <v>4</v>
      </c>
      <c r="B668" s="43">
        <v>42886</v>
      </c>
      <c r="C668" s="44"/>
      <c r="D668" s="45">
        <v>9</v>
      </c>
      <c r="E668" s="46" t="s">
        <v>45</v>
      </c>
      <c r="F668" s="47" t="s">
        <v>262</v>
      </c>
      <c r="G668" s="48">
        <v>60</v>
      </c>
      <c r="H668" s="49">
        <f>IF(OR(J668="",K668=""),"",(K668-J668)/TIMEVALUE("1:00")*60)</f>
        <v>189.99999999999997</v>
      </c>
      <c r="I668" s="50">
        <f>IF(H668="","",G668-H668)</f>
        <v>-129.99999999999997</v>
      </c>
      <c r="J668" s="51">
        <v>0.34722222222222227</v>
      </c>
      <c r="K668" s="52">
        <v>0.47916666666666669</v>
      </c>
    </row>
    <row r="669" spans="1:11" s="53" customFormat="1">
      <c r="A669" s="42" t="str">
        <f>IF(AND(B669=$B$1,K669=""),"２",IF(AND(B669=$B$1,K669&lt;&gt;""),"１",IF(B669&gt;$B$1,"３","4")))</f>
        <v>4</v>
      </c>
      <c r="B669" s="43">
        <v>42886</v>
      </c>
      <c r="C669" s="44"/>
      <c r="D669" s="45">
        <v>11</v>
      </c>
      <c r="E669" s="46" t="s">
        <v>45</v>
      </c>
      <c r="F669" s="47" t="s">
        <v>268</v>
      </c>
      <c r="G669" s="48">
        <v>30</v>
      </c>
      <c r="H669" s="49">
        <f>IF(OR(J669="",K669=""),"",(K669-J669)/TIMEVALUE("1:00")*60)</f>
        <v>32.999999999999964</v>
      </c>
      <c r="I669" s="50">
        <f>IF(H669="","",G669-H669)</f>
        <v>-2.9999999999999645</v>
      </c>
      <c r="J669" s="51">
        <v>0.47916666666666669</v>
      </c>
      <c r="K669" s="52">
        <v>0.50208333333333333</v>
      </c>
    </row>
    <row r="670" spans="1:11" s="53" customFormat="1">
      <c r="A670" s="42" t="str">
        <f>IF(AND(B670=$B$1,K670=""),"２",IF(AND(B670=$B$1,K670&lt;&gt;""),"１",IF(B670&gt;$B$1,"３","4")))</f>
        <v>4</v>
      </c>
      <c r="B670" s="43">
        <v>42886</v>
      </c>
      <c r="C670" s="44" t="s">
        <v>47</v>
      </c>
      <c r="D670" s="45">
        <v>10</v>
      </c>
      <c r="E670" s="56" t="s">
        <v>45</v>
      </c>
      <c r="F670" s="57" t="s">
        <v>76</v>
      </c>
      <c r="G670" s="54">
        <v>20</v>
      </c>
      <c r="H670" s="49">
        <f>IF(OR(J670="",K670=""),"",(K670-J670)/TIMEVALUE("1:00")*60)</f>
        <v>3.9999999999999858</v>
      </c>
      <c r="I670" s="50">
        <f>IF(H670="","",G670-H670)</f>
        <v>16.000000000000014</v>
      </c>
      <c r="J670" s="51">
        <v>0.50208333333333333</v>
      </c>
      <c r="K670" s="52">
        <v>0.50486111111111109</v>
      </c>
    </row>
    <row r="671" spans="1:11" s="53" customFormat="1">
      <c r="A671" s="42" t="str">
        <f>IF(AND(B671=$B$1,K671=""),"２",IF(AND(B671=$B$1,K671&lt;&gt;""),"１",IF(B671&gt;$B$1,"３","4")))</f>
        <v>4</v>
      </c>
      <c r="B671" s="43">
        <v>42886</v>
      </c>
      <c r="C671" s="44" t="s">
        <v>47</v>
      </c>
      <c r="D671" s="45">
        <v>11</v>
      </c>
      <c r="E671" s="54" t="s">
        <v>45</v>
      </c>
      <c r="F671" s="55" t="s">
        <v>55</v>
      </c>
      <c r="G671" s="54">
        <v>10</v>
      </c>
      <c r="H671" s="49">
        <f>IF(OR(J671="",K671=""),"",(K671-J671)/TIMEVALUE("1:00")*60)</f>
        <v>28.00000000000006</v>
      </c>
      <c r="I671" s="50">
        <f>IF(H671="","",G671-H671)</f>
        <v>-18.00000000000006</v>
      </c>
      <c r="J671" s="51">
        <v>0.50486111111111109</v>
      </c>
      <c r="K671" s="52">
        <v>0.52430555555555558</v>
      </c>
    </row>
    <row r="672" spans="1:11" s="53" customFormat="1">
      <c r="A672" s="42" t="str">
        <f>IF(AND(B672=$B$1,K672=""),"２",IF(AND(B672=$B$1,K672&lt;&gt;""),"１",IF(B672&gt;$B$1,"３","4")))</f>
        <v>4</v>
      </c>
      <c r="B672" s="43">
        <v>42886</v>
      </c>
      <c r="C672" s="44" t="s">
        <v>46</v>
      </c>
      <c r="D672" s="45">
        <v>12</v>
      </c>
      <c r="E672" s="56" t="s">
        <v>45</v>
      </c>
      <c r="F672" s="57" t="s">
        <v>59</v>
      </c>
      <c r="G672" s="54">
        <v>60</v>
      </c>
      <c r="H672" s="49">
        <f>IF(OR(J672="",K672=""),"",(K672-J672)/TIMEVALUE("1:00")*60)</f>
        <v>14.999999999999947</v>
      </c>
      <c r="I672" s="50">
        <f>IF(H672="","",G672-H672)</f>
        <v>45.000000000000057</v>
      </c>
      <c r="J672" s="51">
        <v>0.52430555555555558</v>
      </c>
      <c r="K672" s="52">
        <v>0.53472222222222221</v>
      </c>
    </row>
    <row r="673" spans="1:11" s="53" customFormat="1">
      <c r="A673" s="42" t="str">
        <f>IF(AND(B673=$B$1,K673=""),"２",IF(AND(B673=$B$1,K673&lt;&gt;""),"１",IF(B673&gt;$B$1,"３","4")))</f>
        <v>4</v>
      </c>
      <c r="B673" s="43">
        <v>42886</v>
      </c>
      <c r="C673" s="44"/>
      <c r="D673" s="45">
        <v>15</v>
      </c>
      <c r="E673" s="46" t="s">
        <v>45</v>
      </c>
      <c r="F673" s="55" t="s">
        <v>271</v>
      </c>
      <c r="G673" s="48">
        <v>60</v>
      </c>
      <c r="H673" s="49">
        <f>IF(OR(J673="",K673=""),"",(K673-J673)/TIMEVALUE("1:00")*60)</f>
        <v>70.000000000000071</v>
      </c>
      <c r="I673" s="50">
        <f>IF(H673="","",G673-H673)</f>
        <v>-10.000000000000071</v>
      </c>
      <c r="J673" s="51">
        <v>0.53472222222222221</v>
      </c>
      <c r="K673" s="52">
        <v>0.58333333333333337</v>
      </c>
    </row>
    <row r="674" spans="1:11" s="53" customFormat="1">
      <c r="A674" s="42" t="str">
        <f>IF(AND(B674=$B$1,K674=""),"２",IF(AND(B674=$B$1,K674&lt;&gt;""),"１",IF(B674&gt;$B$1,"３","4")))</f>
        <v>4</v>
      </c>
      <c r="B674" s="43">
        <v>42886</v>
      </c>
      <c r="C674" s="44" t="s">
        <v>47</v>
      </c>
      <c r="D674" s="45">
        <v>14</v>
      </c>
      <c r="E674" s="56" t="s">
        <v>45</v>
      </c>
      <c r="F674" s="57" t="s">
        <v>80</v>
      </c>
      <c r="G674" s="54">
        <v>20</v>
      </c>
      <c r="H674" s="49">
        <f>IF(OR(J674="",K674=""),"",(K674-J674)/TIMEVALUE("1:00")*60)</f>
        <v>6.9999999999999751</v>
      </c>
      <c r="I674" s="50">
        <f>IF(H674="","",G674-H674)</f>
        <v>13.000000000000025</v>
      </c>
      <c r="J674" s="51">
        <v>0.58680555555555558</v>
      </c>
      <c r="K674" s="52">
        <v>0.59166666666666667</v>
      </c>
    </row>
    <row r="675" spans="1:11" s="53" customFormat="1">
      <c r="A675" s="42" t="str">
        <f>IF(AND(B675=$B$1,K675=""),"２",IF(AND(B675=$B$1,K675&lt;&gt;""),"１",IF(B675&gt;$B$1,"３","4")))</f>
        <v>4</v>
      </c>
      <c r="B675" s="43">
        <v>42886</v>
      </c>
      <c r="C675" s="44" t="s">
        <v>47</v>
      </c>
      <c r="D675" s="45">
        <v>14</v>
      </c>
      <c r="E675" s="56" t="s">
        <v>45</v>
      </c>
      <c r="F675" s="57" t="s">
        <v>63</v>
      </c>
      <c r="G675" s="54">
        <v>10</v>
      </c>
      <c r="H675" s="49">
        <f>IF(OR(J675="",K675=""),"",(K675-J675)/TIMEVALUE("1:00")*60)</f>
        <v>2.9999999999999893</v>
      </c>
      <c r="I675" s="50">
        <f>IF(H675="","",G675-H675)</f>
        <v>7.0000000000000107</v>
      </c>
      <c r="J675" s="51">
        <v>0.59166666666666667</v>
      </c>
      <c r="K675" s="52">
        <v>0.59375</v>
      </c>
    </row>
    <row r="676" spans="1:11" s="53" customFormat="1">
      <c r="A676" s="42" t="str">
        <f>IF(AND(B676=$B$1,K676=""),"２",IF(AND(B676=$B$1,K676&lt;&gt;""),"１",IF(B676&gt;$B$1,"３","4")))</f>
        <v>4</v>
      </c>
      <c r="B676" s="43">
        <v>42886</v>
      </c>
      <c r="C676" s="44"/>
      <c r="D676" s="45">
        <v>15</v>
      </c>
      <c r="E676" s="56" t="s">
        <v>45</v>
      </c>
      <c r="F676" s="57" t="s">
        <v>272</v>
      </c>
      <c r="G676" s="48">
        <v>90</v>
      </c>
      <c r="H676" s="49">
        <f>IF(OR(J676="",K676=""),"",(K676-J676)/TIMEVALUE("1:00")*60)</f>
        <v>90</v>
      </c>
      <c r="I676" s="50">
        <f>IF(H676="","",G676-H676)</f>
        <v>0</v>
      </c>
      <c r="J676" s="51">
        <v>0.64583333333333337</v>
      </c>
      <c r="K676" s="52">
        <v>0.70833333333333337</v>
      </c>
    </row>
    <row r="677" spans="1:11" s="53" customFormat="1">
      <c r="A677" s="42" t="str">
        <f>IF(AND(B677=$B$1,K677=""),"２",IF(AND(B677=$B$1,K677&lt;&gt;""),"１",IF(B677&gt;$B$1,"３","4")))</f>
        <v>4</v>
      </c>
      <c r="B677" s="43">
        <v>42886</v>
      </c>
      <c r="C677" s="44" t="s">
        <v>47</v>
      </c>
      <c r="D677" s="45">
        <v>17</v>
      </c>
      <c r="E677" s="54" t="s">
        <v>45</v>
      </c>
      <c r="F677" s="55" t="s">
        <v>83</v>
      </c>
      <c r="G677" s="54">
        <v>20</v>
      </c>
      <c r="H677" s="49">
        <f>IF(OR(J677="",K677=""),"",(K677-J677)/TIMEVALUE("1:00")*60)</f>
        <v>10.000000000000124</v>
      </c>
      <c r="I677" s="50">
        <f>IF(H677="","",G677-H677)</f>
        <v>9.9999999999998757</v>
      </c>
      <c r="J677" s="51">
        <v>0.75</v>
      </c>
      <c r="K677" s="52">
        <v>0.75694444444444453</v>
      </c>
    </row>
    <row r="678" spans="1:11" s="53" customFormat="1">
      <c r="A678" s="42" t="str">
        <f>IF(AND(B678=$B$1,K678=""),"２",IF(AND(B678=$B$1,K678&lt;&gt;""),"１",IF(B678&gt;$B$1,"３","4")))</f>
        <v>4</v>
      </c>
      <c r="B678" s="43">
        <v>42886</v>
      </c>
      <c r="C678" s="44"/>
      <c r="D678" s="45">
        <v>17</v>
      </c>
      <c r="E678" s="46" t="s">
        <v>45</v>
      </c>
      <c r="F678" s="47" t="s">
        <v>273</v>
      </c>
      <c r="G678" s="48">
        <v>60</v>
      </c>
      <c r="H678" s="49">
        <f>IF(OR(J678="",K678=""),"",(K678-J678)/TIMEVALUE("1:00")*60)</f>
        <v>70.000000000000071</v>
      </c>
      <c r="I678" s="50">
        <f>IF(H678="","",G678-H678)</f>
        <v>-10.000000000000071</v>
      </c>
      <c r="J678" s="51">
        <v>0.70833333333333337</v>
      </c>
      <c r="K678" s="52">
        <v>0.75694444444444453</v>
      </c>
    </row>
    <row r="679" spans="1:11" s="53" customFormat="1">
      <c r="A679" s="42" t="str">
        <f>IF(AND(B679=$B$1,K679=""),"２",IF(AND(B679=$B$1,K679&lt;&gt;""),"１",IF(B679&gt;$B$1,"３","4")))</f>
        <v>4</v>
      </c>
      <c r="B679" s="43">
        <v>42886</v>
      </c>
      <c r="C679" s="44" t="s">
        <v>263</v>
      </c>
      <c r="D679" s="45">
        <v>17</v>
      </c>
      <c r="E679" s="54" t="s">
        <v>45</v>
      </c>
      <c r="F679" s="55" t="s">
        <v>66</v>
      </c>
      <c r="G679" s="54">
        <v>10</v>
      </c>
      <c r="H679" s="49">
        <f>IF(OR(J679="",K679=""),"",(K679-J679)/TIMEVALUE("1:00")*60)</f>
        <v>4.9999999999998224</v>
      </c>
      <c r="I679" s="50">
        <f>IF(H679="","",G679-H679)</f>
        <v>5.0000000000001776</v>
      </c>
      <c r="J679" s="51">
        <v>0.75694444444444453</v>
      </c>
      <c r="K679" s="52">
        <v>0.76041666666666663</v>
      </c>
    </row>
    <row r="680" spans="1:11" s="53" customFormat="1">
      <c r="A680" s="42" t="str">
        <f>IF(AND(B680=$B$1,K680=""),"２",IF(AND(B680=$B$1,K680&lt;&gt;""),"１",IF(B680&gt;$B$1,"３","4")))</f>
        <v>4</v>
      </c>
      <c r="B680" s="43">
        <v>42886</v>
      </c>
      <c r="C680" s="44"/>
      <c r="D680" s="45">
        <v>19</v>
      </c>
      <c r="E680" s="46" t="s">
        <v>45</v>
      </c>
      <c r="F680" s="47" t="s">
        <v>274</v>
      </c>
      <c r="G680" s="48">
        <v>180</v>
      </c>
      <c r="H680" s="49">
        <f>IF(OR(J680="",K680=""),"",(K680-J680)/TIMEVALUE("1:00")*60)</f>
        <v>259.99999999999989</v>
      </c>
      <c r="I680" s="50">
        <f>IF(H680="","",G680-H680)</f>
        <v>-79.999999999999886</v>
      </c>
      <c r="J680" s="51">
        <v>0.75694444444444453</v>
      </c>
      <c r="K680" s="52">
        <v>0.9375</v>
      </c>
    </row>
    <row r="681" spans="1:11" s="53" customFormat="1">
      <c r="A681" s="42" t="str">
        <f>IF(AND(B681=$B$1,K681=""),"２",IF(AND(B681=$B$1,K681&lt;&gt;""),"１",IF(B681&gt;$B$1,"３","4")))</f>
        <v>4</v>
      </c>
      <c r="B681" s="43">
        <v>42886</v>
      </c>
      <c r="C681" s="44" t="s">
        <v>263</v>
      </c>
      <c r="D681" s="45">
        <v>20</v>
      </c>
      <c r="E681" s="54" t="s">
        <v>45</v>
      </c>
      <c r="F681" s="55" t="s">
        <v>70</v>
      </c>
      <c r="G681" s="54">
        <v>10</v>
      </c>
      <c r="H681" s="49">
        <f>IF(OR(J681="",K681=""),"",(K681-J681)/TIMEVALUE("1:00")*60)</f>
        <v>4.9999999999998224</v>
      </c>
      <c r="I681" s="50">
        <f>IF(H681="","",G681-H681)</f>
        <v>5.0000000000001776</v>
      </c>
      <c r="J681" s="51">
        <v>0.95833333333333337</v>
      </c>
      <c r="K681" s="52">
        <v>0.96180555555555547</v>
      </c>
    </row>
    <row r="682" spans="1:11" s="53" customFormat="1">
      <c r="A682" s="42" t="str">
        <f>IF(AND(B682=$B$1,K682=""),"２",IF(AND(B682=$B$1,K682&lt;&gt;""),"１",IF(B682&gt;$B$1,"３","4")))</f>
        <v>4</v>
      </c>
      <c r="B682" s="43">
        <v>42886</v>
      </c>
      <c r="C682" s="44"/>
      <c r="D682" s="45">
        <v>22</v>
      </c>
      <c r="E682" s="56" t="s">
        <v>45</v>
      </c>
      <c r="F682" s="57" t="s">
        <v>275</v>
      </c>
      <c r="G682" s="48">
        <v>90</v>
      </c>
      <c r="H682" s="49">
        <f>IF(OR(J682="",K682=""),"",(K682-J682)/TIMEVALUE("1:00")*60)</f>
        <v>75.000000000000057</v>
      </c>
      <c r="I682" s="50">
        <f>IF(H682="","",G682-H682)</f>
        <v>14.999999999999943</v>
      </c>
      <c r="J682" s="51">
        <v>0.9375</v>
      </c>
      <c r="K682" s="52">
        <v>0.98958333333333337</v>
      </c>
    </row>
    <row r="683" spans="1:11" s="53" customFormat="1">
      <c r="A683" s="42" t="str">
        <f>IF(AND(B683=$B$1,K683=""),"２",IF(AND(B683=$B$1,K683&lt;&gt;""),"１",IF(B683&gt;$B$1,"３","4")))</f>
        <v>4</v>
      </c>
      <c r="B683" s="43">
        <v>42886</v>
      </c>
      <c r="C683" s="44" t="s">
        <v>47</v>
      </c>
      <c r="D683" s="45">
        <v>21</v>
      </c>
      <c r="E683" s="46" t="s">
        <v>45</v>
      </c>
      <c r="F683" s="47" t="s">
        <v>73</v>
      </c>
      <c r="G683" s="54">
        <v>90</v>
      </c>
      <c r="H683" s="49">
        <f>IF(OR(J683="",K683=""),"",(K683-J683)/TIMEVALUE("1:00")*60)</f>
        <v>134.99999999999983</v>
      </c>
      <c r="I683" s="50">
        <f>IF(H683="","",G683-H683)</f>
        <v>-44.999999999999829</v>
      </c>
      <c r="J683" s="51">
        <v>0.98958333333333337</v>
      </c>
      <c r="K683" s="52">
        <v>1.0833333333333333</v>
      </c>
    </row>
    <row r="684" spans="1:11" s="53" customFormat="1">
      <c r="A684" s="42" t="str">
        <f>IF(AND(B684=$B$1,K684=""),"２",IF(AND(B684=$B$1,K684&lt;&gt;""),"１",IF(B684&gt;$B$1,"３","4")))</f>
        <v>4</v>
      </c>
      <c r="B684" s="43">
        <v>42887</v>
      </c>
      <c r="C684" s="44" t="s">
        <v>46</v>
      </c>
      <c r="D684" s="45">
        <v>6</v>
      </c>
      <c r="E684" s="56" t="s">
        <v>45</v>
      </c>
      <c r="F684" s="57" t="s">
        <v>50</v>
      </c>
      <c r="G684" s="54">
        <v>60</v>
      </c>
      <c r="H684" s="49">
        <f>IF(OR(J684="",K684=""),"",(K684-J684)/TIMEVALUE("1:00")*60)</f>
        <v>45</v>
      </c>
      <c r="I684" s="50">
        <f>IF(H684="","",G684-H684)</f>
        <v>15</v>
      </c>
      <c r="J684" s="51">
        <v>0.36458333333333331</v>
      </c>
      <c r="K684" s="52">
        <v>0.39583333333333331</v>
      </c>
    </row>
    <row r="685" spans="1:11" s="53" customFormat="1">
      <c r="A685" s="42" t="str">
        <f>IF(AND(B685=$B$1,K685=""),"２",IF(AND(B685=$B$1,K685&lt;&gt;""),"１",IF(B685&gt;$B$1,"３","4")))</f>
        <v>4</v>
      </c>
      <c r="B685" s="43">
        <v>42887</v>
      </c>
      <c r="C685" s="44" t="s">
        <v>46</v>
      </c>
      <c r="D685" s="45">
        <v>7</v>
      </c>
      <c r="E685" s="56" t="s">
        <v>45</v>
      </c>
      <c r="F685" s="57" t="s">
        <v>91</v>
      </c>
      <c r="G685" s="54">
        <v>15</v>
      </c>
      <c r="H685" s="49">
        <f>IF(OR(J685="",K685=""),"",(K685-J685)/TIMEVALUE("1:00")*60)</f>
        <v>5.9999999999999787</v>
      </c>
      <c r="I685" s="50">
        <f>IF(H685="","",G685-H685)</f>
        <v>9.0000000000000213</v>
      </c>
      <c r="J685" s="51">
        <v>0.39583333333333331</v>
      </c>
      <c r="K685" s="52">
        <v>0.39999999999999997</v>
      </c>
    </row>
    <row r="686" spans="1:11" s="53" customFormat="1">
      <c r="A686" s="42" t="str">
        <f>IF(AND(B686=$B$1,K686=""),"２",IF(AND(B686=$B$1,K686&lt;&gt;""),"１",IF(B686&gt;$B$1,"３","4")))</f>
        <v>4</v>
      </c>
      <c r="B686" s="43">
        <v>42887</v>
      </c>
      <c r="C686" s="44"/>
      <c r="D686" s="45">
        <v>9</v>
      </c>
      <c r="E686" s="56" t="s">
        <v>45</v>
      </c>
      <c r="F686" s="57" t="s">
        <v>278</v>
      </c>
      <c r="G686" s="48">
        <v>15</v>
      </c>
      <c r="H686" s="49">
        <f>IF(OR(J686="",K686=""),"",(K686-J686)/TIMEVALUE("1:00")*60)</f>
        <v>7.9999999999999716</v>
      </c>
      <c r="I686" s="50">
        <f>IF(H686="","",G686-H686)</f>
        <v>7.0000000000000284</v>
      </c>
      <c r="J686" s="51">
        <v>0.39999999999999997</v>
      </c>
      <c r="K686" s="52">
        <v>0.4055555555555555</v>
      </c>
    </row>
    <row r="687" spans="1:11" s="53" customFormat="1">
      <c r="A687" s="42" t="str">
        <f>IF(AND(B687=$B$1,K687=""),"２",IF(AND(B687=$B$1,K687&lt;&gt;""),"１",IF(B687&gt;$B$1,"３","4")))</f>
        <v>4</v>
      </c>
      <c r="B687" s="43">
        <v>42887</v>
      </c>
      <c r="C687" s="44" t="s">
        <v>47</v>
      </c>
      <c r="D687" s="45">
        <v>9</v>
      </c>
      <c r="E687" s="46" t="s">
        <v>45</v>
      </c>
      <c r="F687" s="47" t="s">
        <v>74</v>
      </c>
      <c r="G687" s="54">
        <v>10</v>
      </c>
      <c r="H687" s="49">
        <f>IF(OR(J687="",K687=""),"",(K687-J687)/TIMEVALUE("1:00")*60)</f>
        <v>60.000000000000028</v>
      </c>
      <c r="I687" s="50">
        <f>IF(H687="","",G687-H687)</f>
        <v>-50.000000000000028</v>
      </c>
      <c r="J687" s="51">
        <v>0.4055555555555555</v>
      </c>
      <c r="K687" s="52">
        <v>0.44722222222222219</v>
      </c>
    </row>
    <row r="688" spans="1:11" s="53" customFormat="1">
      <c r="A688" s="42" t="str">
        <f>IF(AND(B688=$B$1,K688=""),"２",IF(AND(B688=$B$1,K688&lt;&gt;""),"１",IF(B688&gt;$B$1,"３","4")))</f>
        <v>4</v>
      </c>
      <c r="B688" s="43">
        <v>42887</v>
      </c>
      <c r="C688" s="44" t="s">
        <v>47</v>
      </c>
      <c r="D688" s="45">
        <v>10</v>
      </c>
      <c r="E688" s="56" t="s">
        <v>45</v>
      </c>
      <c r="F688" s="57" t="s">
        <v>76</v>
      </c>
      <c r="G688" s="54">
        <v>20</v>
      </c>
      <c r="H688" s="49">
        <f>IF(OR(J688="",K688=""),"",(K688-J688)/TIMEVALUE("1:00")*60)</f>
        <v>1.0000000000000764</v>
      </c>
      <c r="I688" s="50">
        <f>IF(H688="","",G688-H688)</f>
        <v>18.999999999999922</v>
      </c>
      <c r="J688" s="51">
        <v>0.44722222222222219</v>
      </c>
      <c r="K688" s="52">
        <v>0.44791666666666669</v>
      </c>
    </row>
    <row r="689" spans="1:11" s="53" customFormat="1">
      <c r="A689" s="42" t="str">
        <f>IF(AND(B689=$B$1,K689=""),"２",IF(AND(B689=$B$1,K689&lt;&gt;""),"１",IF(B689&gt;$B$1,"３","4")))</f>
        <v>4</v>
      </c>
      <c r="B689" s="43">
        <v>42887</v>
      </c>
      <c r="C689" s="44" t="s">
        <v>86</v>
      </c>
      <c r="D689" s="45">
        <v>13</v>
      </c>
      <c r="E689" s="46" t="s">
        <v>45</v>
      </c>
      <c r="F689" s="47" t="s">
        <v>137</v>
      </c>
      <c r="G689" s="54">
        <v>20</v>
      </c>
      <c r="H689" s="49">
        <f>IF(OR(J689="",K689=""),"",(K689-J689)/TIMEVALUE("1:00")*60)</f>
        <v>43.999999999999922</v>
      </c>
      <c r="I689" s="50">
        <f>IF(H689="","",G689-H689)</f>
        <v>-23.999999999999922</v>
      </c>
      <c r="J689" s="51">
        <v>0.44791666666666669</v>
      </c>
      <c r="K689" s="52">
        <v>0.47847222222222219</v>
      </c>
    </row>
    <row r="690" spans="1:11" s="53" customFormat="1">
      <c r="A690" s="42" t="str">
        <f>IF(AND(B690=$B$1,K690=""),"２",IF(AND(B690=$B$1,K690&lt;&gt;""),"１",IF(B690&gt;$B$1,"３","4")))</f>
        <v>4</v>
      </c>
      <c r="B690" s="43">
        <v>42887</v>
      </c>
      <c r="C690" s="44" t="s">
        <v>47</v>
      </c>
      <c r="D690" s="45">
        <v>11</v>
      </c>
      <c r="E690" s="56" t="s">
        <v>45</v>
      </c>
      <c r="F690" s="57" t="s">
        <v>55</v>
      </c>
      <c r="G690" s="54">
        <v>10</v>
      </c>
      <c r="H690" s="49">
        <f>IF(OR(J690="",K690=""),"",(K690-J690)/TIMEVALUE("1:00")*60)</f>
        <v>2.0000000000000728</v>
      </c>
      <c r="I690" s="50">
        <f>IF(H690="","",G690-H690)</f>
        <v>7.9999999999999272</v>
      </c>
      <c r="J690" s="51">
        <v>0.47847222222222219</v>
      </c>
      <c r="K690" s="52">
        <v>0.47986111111111113</v>
      </c>
    </row>
    <row r="691" spans="1:11" s="53" customFormat="1">
      <c r="A691" s="42" t="str">
        <f>IF(AND(B691=$B$1,K691=""),"２",IF(AND(B691=$B$1,K691&lt;&gt;""),"１",IF(B691&gt;$B$1,"３","4")))</f>
        <v>4</v>
      </c>
      <c r="B691" s="43">
        <v>42887</v>
      </c>
      <c r="C691" s="44"/>
      <c r="D691" s="45">
        <v>15</v>
      </c>
      <c r="E691" s="46" t="s">
        <v>45</v>
      </c>
      <c r="F691" s="47" t="s">
        <v>210</v>
      </c>
      <c r="G691" s="48">
        <v>15</v>
      </c>
      <c r="H691" s="49">
        <f>IF(OR(J691="",K691=""),"",(K691-J691)/TIMEVALUE("1:00")*60)</f>
        <v>55.000000000000043</v>
      </c>
      <c r="I691" s="50">
        <f>IF(H691="","",G691-H691)</f>
        <v>-40.000000000000043</v>
      </c>
      <c r="J691" s="51">
        <v>0.47986111111111113</v>
      </c>
      <c r="K691" s="52">
        <v>0.5180555555555556</v>
      </c>
    </row>
    <row r="692" spans="1:11" s="53" customFormat="1">
      <c r="A692" s="42" t="str">
        <f>IF(AND(B692=$B$1,K692=""),"２",IF(AND(B692=$B$1,K692&lt;&gt;""),"１",IF(B692&gt;$B$1,"３","4")))</f>
        <v>4</v>
      </c>
      <c r="B692" s="43">
        <v>42887</v>
      </c>
      <c r="C692" s="44"/>
      <c r="D692" s="45">
        <v>11</v>
      </c>
      <c r="E692" s="46" t="s">
        <v>45</v>
      </c>
      <c r="F692" s="47" t="s">
        <v>270</v>
      </c>
      <c r="G692" s="48">
        <v>60</v>
      </c>
      <c r="H692" s="49">
        <f>IF(OR(J692="",K692=""),"",(K692-J692)/TIMEVALUE("1:00")*60)</f>
        <v>77.999999999999886</v>
      </c>
      <c r="I692" s="50">
        <f>IF(H692="","",G692-H692)</f>
        <v>-17.999999999999886</v>
      </c>
      <c r="J692" s="51">
        <v>0.5180555555555556</v>
      </c>
      <c r="K692" s="52">
        <v>0.57222222222222219</v>
      </c>
    </row>
    <row r="693" spans="1:11" s="53" customFormat="1">
      <c r="A693" s="42" t="str">
        <f>IF(AND(B693=$B$1,K693=""),"２",IF(AND(B693=$B$1,K693&lt;&gt;""),"１",IF(B693&gt;$B$1,"３","4")))</f>
        <v>4</v>
      </c>
      <c r="B693" s="43">
        <v>42887</v>
      </c>
      <c r="C693" s="44" t="s">
        <v>46</v>
      </c>
      <c r="D693" s="45">
        <v>12</v>
      </c>
      <c r="E693" s="56" t="s">
        <v>45</v>
      </c>
      <c r="F693" s="57" t="s">
        <v>59</v>
      </c>
      <c r="G693" s="54">
        <v>60</v>
      </c>
      <c r="H693" s="49">
        <f>IF(OR(J693="",K693=""),"",(K693-J693)/TIMEVALUE("1:00")*60)</f>
        <v>22.000000000000082</v>
      </c>
      <c r="I693" s="50">
        <f>IF(H693="","",G693-H693)</f>
        <v>37.999999999999915</v>
      </c>
      <c r="J693" s="51">
        <v>0.57222222222222219</v>
      </c>
      <c r="K693" s="52">
        <v>0.58750000000000002</v>
      </c>
    </row>
    <row r="694" spans="1:11" s="53" customFormat="1">
      <c r="A694" s="42" t="str">
        <f>IF(AND(B694=$B$1,K694=""),"２",IF(AND(B694=$B$1,K694&lt;&gt;""),"１",IF(B694&gt;$B$1,"３","4")))</f>
        <v>4</v>
      </c>
      <c r="B694" s="43">
        <v>42887</v>
      </c>
      <c r="C694" s="44" t="s">
        <v>47</v>
      </c>
      <c r="D694" s="45">
        <v>14</v>
      </c>
      <c r="E694" s="56" t="s">
        <v>45</v>
      </c>
      <c r="F694" s="57" t="s">
        <v>80</v>
      </c>
      <c r="G694" s="54">
        <v>20</v>
      </c>
      <c r="H694" s="49">
        <f>IF(OR(J694="",K694=""),"",(K694-J694)/TIMEVALUE("1:00")*60)</f>
        <v>1.9999999999999929</v>
      </c>
      <c r="I694" s="50">
        <f>IF(H694="","",G694-H694)</f>
        <v>18.000000000000007</v>
      </c>
      <c r="J694" s="51">
        <v>0.58750000000000002</v>
      </c>
      <c r="K694" s="52">
        <v>0.58888888888888891</v>
      </c>
    </row>
    <row r="695" spans="1:11" s="53" customFormat="1">
      <c r="A695" s="42" t="str">
        <f>IF(AND(B695=$B$1,K695=""),"２",IF(AND(B695=$B$1,K695&lt;&gt;""),"１",IF(B695&gt;$B$1,"３","4")))</f>
        <v>4</v>
      </c>
      <c r="B695" s="43">
        <v>42887</v>
      </c>
      <c r="C695" s="44"/>
      <c r="D695" s="45">
        <v>12</v>
      </c>
      <c r="E695" s="46" t="s">
        <v>45</v>
      </c>
      <c r="F695" s="47" t="s">
        <v>277</v>
      </c>
      <c r="G695" s="48">
        <v>90</v>
      </c>
      <c r="H695" s="49">
        <f>IF(OR(J695="",K695=""),"",(K695-J695)/TIMEVALUE("1:00")*60)</f>
        <v>107.99999999999994</v>
      </c>
      <c r="I695" s="50">
        <f>IF(H695="","",G695-H695)</f>
        <v>-17.999999999999943</v>
      </c>
      <c r="J695" s="51">
        <v>0.58888888888888891</v>
      </c>
      <c r="K695" s="52">
        <v>0.66388888888888886</v>
      </c>
    </row>
    <row r="696" spans="1:11" s="53" customFormat="1">
      <c r="A696" s="42" t="str">
        <f>IF(AND(B696=$B$1,K696=""),"２",IF(AND(B696=$B$1,K696&lt;&gt;""),"１",IF(B696&gt;$B$1,"３","4")))</f>
        <v>4</v>
      </c>
      <c r="B696" s="43">
        <v>42887</v>
      </c>
      <c r="C696" s="44" t="s">
        <v>47</v>
      </c>
      <c r="D696" s="45">
        <v>14</v>
      </c>
      <c r="E696" s="46" t="s">
        <v>45</v>
      </c>
      <c r="F696" s="47" t="s">
        <v>63</v>
      </c>
      <c r="G696" s="54">
        <v>10</v>
      </c>
      <c r="H696" s="49">
        <f>IF(OR(J696="",K696=""),"",(K696-J696)/TIMEVALUE("1:00")*60)</f>
        <v>40.000000000000178</v>
      </c>
      <c r="I696" s="50">
        <f>IF(H696="","",G696-H696)</f>
        <v>-30.000000000000178</v>
      </c>
      <c r="J696" s="51">
        <v>0.66388888888888886</v>
      </c>
      <c r="K696" s="52">
        <v>0.69166666666666676</v>
      </c>
    </row>
    <row r="697" spans="1:11" s="53" customFormat="1">
      <c r="A697" s="42" t="str">
        <f>IF(AND(B697=$B$1,K697=""),"２",IF(AND(B697=$B$1,K697&lt;&gt;""),"１",IF(B697&gt;$B$1,"３","4")))</f>
        <v>4</v>
      </c>
      <c r="B697" s="43">
        <v>42887</v>
      </c>
      <c r="C697" s="44" t="s">
        <v>263</v>
      </c>
      <c r="D697" s="45">
        <v>17</v>
      </c>
      <c r="E697" s="54" t="s">
        <v>45</v>
      </c>
      <c r="F697" s="55" t="s">
        <v>66</v>
      </c>
      <c r="G697" s="54">
        <v>10</v>
      </c>
      <c r="H697" s="49" t="str">
        <f>IF(OR(J697="",K697=""),"",(K697-J697)/TIMEVALUE("1:00")*60)</f>
        <v/>
      </c>
      <c r="I697" s="50" t="str">
        <f>IF(H697="","",G697-H697)</f>
        <v/>
      </c>
      <c r="J697" s="51"/>
      <c r="K697" s="52">
        <v>0.73055555555555562</v>
      </c>
    </row>
    <row r="698" spans="1:11" s="53" customFormat="1">
      <c r="A698" s="42" t="str">
        <f>IF(AND(B698=$B$1,K698=""),"２",IF(AND(B698=$B$1,K698&lt;&gt;""),"１",IF(B698&gt;$B$1,"３","4")))</f>
        <v>4</v>
      </c>
      <c r="B698" s="43">
        <v>42887</v>
      </c>
      <c r="C698" s="44" t="s">
        <v>47</v>
      </c>
      <c r="D698" s="45">
        <v>17</v>
      </c>
      <c r="E698" s="46" t="s">
        <v>45</v>
      </c>
      <c r="F698" s="47" t="s">
        <v>83</v>
      </c>
      <c r="G698" s="54">
        <v>20</v>
      </c>
      <c r="H698" s="49">
        <f>IF(OR(J698="",K698=""),"",(K698-J698)/TIMEVALUE("1:00")*60)</f>
        <v>22.000000000000082</v>
      </c>
      <c r="I698" s="50">
        <f>IF(H698="","",G698-H698)</f>
        <v>-2.0000000000000817</v>
      </c>
      <c r="J698" s="51">
        <v>0.71527777777777779</v>
      </c>
      <c r="K698" s="52">
        <v>0.73055555555555562</v>
      </c>
    </row>
    <row r="699" spans="1:11" s="53" customFormat="1">
      <c r="A699" s="42" t="str">
        <f>IF(AND(B699=$B$1,K699=""),"２",IF(AND(B699=$B$1,K699&lt;&gt;""),"１",IF(B699&gt;$B$1,"３","4")))</f>
        <v>4</v>
      </c>
      <c r="B699" s="43">
        <v>42887</v>
      </c>
      <c r="C699" s="44" t="s">
        <v>46</v>
      </c>
      <c r="D699" s="45">
        <v>19</v>
      </c>
      <c r="E699" s="56" t="s">
        <v>45</v>
      </c>
      <c r="F699" s="57" t="s">
        <v>72</v>
      </c>
      <c r="G699" s="54">
        <v>60</v>
      </c>
      <c r="H699" s="49">
        <f>IF(OR(J699="",K699=""),"",(K699-J699)/TIMEVALUE("1:00")*60)</f>
        <v>30.000000000000053</v>
      </c>
      <c r="I699" s="50">
        <f>IF(H699="","",G699-H699)</f>
        <v>29.999999999999947</v>
      </c>
      <c r="J699" s="51">
        <v>0.84375</v>
      </c>
      <c r="K699" s="52">
        <v>0.86458333333333337</v>
      </c>
    </row>
    <row r="700" spans="1:11" s="53" customFormat="1">
      <c r="A700" s="42" t="str">
        <f>IF(AND(B700=$B$1,K700=""),"２",IF(AND(B700=$B$1,K700&lt;&gt;""),"１",IF(B700&gt;$B$1,"３","4")))</f>
        <v>4</v>
      </c>
      <c r="B700" s="43">
        <v>42887</v>
      </c>
      <c r="C700" s="44" t="s">
        <v>47</v>
      </c>
      <c r="D700" s="45">
        <v>21</v>
      </c>
      <c r="E700" s="46" t="s">
        <v>45</v>
      </c>
      <c r="F700" s="47" t="s">
        <v>73</v>
      </c>
      <c r="G700" s="54">
        <v>90</v>
      </c>
      <c r="H700" s="49">
        <f>IF(OR(J700="",K700=""),"",(K700-J700)/TIMEVALUE("1:00")*60)</f>
        <v>153.99999999999994</v>
      </c>
      <c r="I700" s="50">
        <f>IF(H700="","",G700-H700)</f>
        <v>-63.999999999999943</v>
      </c>
      <c r="J700" s="51">
        <v>0.86458333333333337</v>
      </c>
      <c r="K700" s="52">
        <v>0.97152777777777777</v>
      </c>
    </row>
    <row r="701" spans="1:11" s="53" customFormat="1">
      <c r="A701" s="42" t="str">
        <f>IF(AND(B701=$B$1,K701=""),"２",IF(AND(B701=$B$1,K701&lt;&gt;""),"１",IF(B701&gt;$B$1,"３","4")))</f>
        <v>4</v>
      </c>
      <c r="B701" s="43">
        <v>42887</v>
      </c>
      <c r="C701" s="44" t="s">
        <v>263</v>
      </c>
      <c r="D701" s="45">
        <v>20</v>
      </c>
      <c r="E701" s="56" t="s">
        <v>45</v>
      </c>
      <c r="F701" s="57" t="s">
        <v>70</v>
      </c>
      <c r="G701" s="54">
        <v>10</v>
      </c>
      <c r="H701" s="49">
        <f>IF(OR(J701="",K701=""),"",(K701-J701)/TIMEVALUE("1:00")*60)</f>
        <v>6.0000000000001386</v>
      </c>
      <c r="I701" s="50">
        <f>IF(H701="","",G701-H701)</f>
        <v>3.9999999999998614</v>
      </c>
      <c r="J701" s="51">
        <v>0.97152777777777777</v>
      </c>
      <c r="K701" s="52">
        <v>0.97569444444444453</v>
      </c>
    </row>
    <row r="702" spans="1:11" s="53" customFormat="1">
      <c r="A702" s="42" t="str">
        <f>IF(AND(B702=$B$1,K702=""),"２",IF(AND(B702=$B$1,K702&lt;&gt;""),"１",IF(B702&gt;$B$1,"３","4")))</f>
        <v>4</v>
      </c>
      <c r="B702" s="43">
        <v>42888</v>
      </c>
      <c r="C702" s="44" t="s">
        <v>46</v>
      </c>
      <c r="D702" s="45">
        <v>6</v>
      </c>
      <c r="E702" s="56" t="s">
        <v>45</v>
      </c>
      <c r="F702" s="57" t="s">
        <v>50</v>
      </c>
      <c r="G702" s="54">
        <v>60</v>
      </c>
      <c r="H702" s="49">
        <f>IF(OR(J702="",K702=""),"",(K702-J702)/TIMEVALUE("1:00")*60)</f>
        <v>27.999999999999979</v>
      </c>
      <c r="I702" s="50">
        <f>IF(H702="","",G702-H702)</f>
        <v>32.000000000000021</v>
      </c>
      <c r="J702" s="51">
        <v>0.2986111111111111</v>
      </c>
      <c r="K702" s="52">
        <v>0.31805555555555554</v>
      </c>
    </row>
    <row r="703" spans="1:11" s="53" customFormat="1">
      <c r="A703" s="42" t="str">
        <f>IF(AND(B703=$B$1,K703=""),"２",IF(AND(B703=$B$1,K703&lt;&gt;""),"１",IF(B703&gt;$B$1,"３","4")))</f>
        <v>4</v>
      </c>
      <c r="B703" s="43">
        <v>42888</v>
      </c>
      <c r="C703" s="44" t="s">
        <v>46</v>
      </c>
      <c r="D703" s="45">
        <v>6</v>
      </c>
      <c r="E703" s="56" t="s">
        <v>45</v>
      </c>
      <c r="F703" s="57" t="s">
        <v>204</v>
      </c>
      <c r="G703" s="54">
        <v>15</v>
      </c>
      <c r="H703" s="49">
        <f>IF(OR(J703="",K703=""),"",(K703-J703)/TIMEVALUE("1:00")*60)</f>
        <v>6.0000000000000586</v>
      </c>
      <c r="I703" s="50">
        <f>IF(H703="","",G703-H703)</f>
        <v>8.9999999999999414</v>
      </c>
      <c r="J703" s="51">
        <v>0.31805555555555554</v>
      </c>
      <c r="K703" s="52">
        <v>0.32222222222222224</v>
      </c>
    </row>
    <row r="704" spans="1:11" s="53" customFormat="1">
      <c r="A704" s="42" t="str">
        <f>IF(AND(B704=$B$1,K704=""),"２",IF(AND(B704=$B$1,K704&lt;&gt;""),"１",IF(B704&gt;$B$1,"３","4")))</f>
        <v>4</v>
      </c>
      <c r="B704" s="43">
        <v>42888</v>
      </c>
      <c r="C704" s="44" t="s">
        <v>46</v>
      </c>
      <c r="D704" s="45">
        <v>7</v>
      </c>
      <c r="E704" s="56" t="s">
        <v>45</v>
      </c>
      <c r="F704" s="57" t="s">
        <v>91</v>
      </c>
      <c r="G704" s="54">
        <v>15</v>
      </c>
      <c r="H704" s="49">
        <f>IF(OR(J704="",K704=""),"",(K704-J704)/TIMEVALUE("1:00")*60)</f>
        <v>3.9999999999999858</v>
      </c>
      <c r="I704" s="50">
        <f>IF(H704="","",G704-H704)</f>
        <v>11.000000000000014</v>
      </c>
      <c r="J704" s="51">
        <v>0.32222222222222224</v>
      </c>
      <c r="K704" s="52">
        <v>0.32500000000000001</v>
      </c>
    </row>
    <row r="705" spans="1:11" s="53" customFormat="1">
      <c r="A705" s="42" t="str">
        <f>IF(AND(B705=$B$1,K705=""),"２",IF(AND(B705=$B$1,K705&lt;&gt;""),"１",IF(B705&gt;$B$1,"３","4")))</f>
        <v>4</v>
      </c>
      <c r="B705" s="43">
        <v>42888</v>
      </c>
      <c r="C705" s="44"/>
      <c r="D705" s="45">
        <v>9</v>
      </c>
      <c r="E705" s="56" t="s">
        <v>45</v>
      </c>
      <c r="F705" s="57" t="s">
        <v>280</v>
      </c>
      <c r="G705" s="48">
        <v>90</v>
      </c>
      <c r="H705" s="49">
        <f>IF(OR(J705="",K705=""),"",(K705-J705)/TIMEVALUE("1:00")*60)</f>
        <v>77.000000000000043</v>
      </c>
      <c r="I705" s="50">
        <f>IF(H705="","",G705-H705)</f>
        <v>12.999999999999957</v>
      </c>
      <c r="J705" s="51">
        <v>0.32500000000000001</v>
      </c>
      <c r="K705" s="52">
        <v>0.37847222222222227</v>
      </c>
    </row>
    <row r="706" spans="1:11" s="53" customFormat="1">
      <c r="A706" s="42" t="str">
        <f>IF(AND(B706=$B$1,K706=""),"２",IF(AND(B706=$B$1,K706&lt;&gt;""),"１",IF(B706&gt;$B$1,"３","4")))</f>
        <v>4</v>
      </c>
      <c r="B706" s="43">
        <v>42888</v>
      </c>
      <c r="C706" s="44" t="s">
        <v>47</v>
      </c>
      <c r="D706" s="45">
        <v>9</v>
      </c>
      <c r="E706" s="46" t="s">
        <v>45</v>
      </c>
      <c r="F706" s="47" t="s">
        <v>74</v>
      </c>
      <c r="G706" s="54">
        <v>10</v>
      </c>
      <c r="H706" s="49">
        <f>IF(OR(J706="",K706=""),"",(K706-J706)/TIMEVALUE("1:00")*60)</f>
        <v>14.999999999999947</v>
      </c>
      <c r="I706" s="50">
        <f>IF(H706="","",G706-H706)</f>
        <v>-4.9999999999999467</v>
      </c>
      <c r="J706" s="51">
        <v>0.37847222222222227</v>
      </c>
      <c r="K706" s="52">
        <v>0.3888888888888889</v>
      </c>
    </row>
    <row r="707" spans="1:11" s="53" customFormat="1">
      <c r="A707" s="42" t="str">
        <f>IF(AND(B707=$B$1,K707=""),"２",IF(AND(B707=$B$1,K707&lt;&gt;""),"１",IF(B707&gt;$B$1,"３","4")))</f>
        <v>4</v>
      </c>
      <c r="B707" s="43">
        <v>42888</v>
      </c>
      <c r="C707" s="44" t="s">
        <v>47</v>
      </c>
      <c r="D707" s="45">
        <v>10</v>
      </c>
      <c r="E707" s="56" t="s">
        <v>45</v>
      </c>
      <c r="F707" s="57" t="s">
        <v>76</v>
      </c>
      <c r="G707" s="54">
        <v>20</v>
      </c>
      <c r="H707" s="49">
        <f>IF(OR(J707="",K707=""),"",(K707-J707)/TIMEVALUE("1:00")*60)</f>
        <v>10.000000000000124</v>
      </c>
      <c r="I707" s="50">
        <f>IF(H707="","",G707-H707)</f>
        <v>9.9999999999998757</v>
      </c>
      <c r="J707" s="51">
        <v>0.40277777777777773</v>
      </c>
      <c r="K707" s="52">
        <v>0.40972222222222227</v>
      </c>
    </row>
    <row r="708" spans="1:11" s="53" customFormat="1">
      <c r="A708" s="42" t="str">
        <f>IF(AND(B708=$B$1,K708=""),"２",IF(AND(B708=$B$1,K708&lt;&gt;""),"１",IF(B708&gt;$B$1,"３","4")))</f>
        <v>4</v>
      </c>
      <c r="B708" s="43">
        <v>42888</v>
      </c>
      <c r="C708" s="44"/>
      <c r="D708" s="45">
        <v>10</v>
      </c>
      <c r="E708" s="56" t="s">
        <v>45</v>
      </c>
      <c r="F708" s="57" t="s">
        <v>276</v>
      </c>
      <c r="G708" s="48">
        <v>120</v>
      </c>
      <c r="H708" s="49">
        <f>IF(OR(J708="",K708=""),"",(K708-J708)/TIMEVALUE("1:00")*60)</f>
        <v>66.999999999999915</v>
      </c>
      <c r="I708" s="50">
        <f>IF(H708="","",G708-H708)</f>
        <v>53.000000000000085</v>
      </c>
      <c r="J708" s="51">
        <v>0.40972222222222227</v>
      </c>
      <c r="K708" s="52">
        <v>0.45624999999999999</v>
      </c>
    </row>
    <row r="709" spans="1:11" s="53" customFormat="1">
      <c r="A709" s="42" t="str">
        <f>IF(AND(B709=$B$1,K709=""),"２",IF(AND(B709=$B$1,K709&lt;&gt;""),"１",IF(B709&gt;$B$1,"３","4")))</f>
        <v>4</v>
      </c>
      <c r="B709" s="43">
        <v>42888</v>
      </c>
      <c r="C709" s="44"/>
      <c r="D709" s="45">
        <v>11</v>
      </c>
      <c r="E709" s="46" t="s">
        <v>45</v>
      </c>
      <c r="F709" s="47" t="s">
        <v>282</v>
      </c>
      <c r="G709" s="48">
        <v>60</v>
      </c>
      <c r="H709" s="49">
        <f>IF(OR(J709="",K709=""),"",(K709-J709)/TIMEVALUE("1:00")*60)</f>
        <v>93.000000000000071</v>
      </c>
      <c r="I709" s="50">
        <f>IF(H709="","",G709-H709)</f>
        <v>-33.000000000000071</v>
      </c>
      <c r="J709" s="51">
        <v>0.45624999999999999</v>
      </c>
      <c r="K709" s="52">
        <v>0.52083333333333337</v>
      </c>
    </row>
    <row r="710" spans="1:11" s="53" customFormat="1">
      <c r="A710" s="42" t="str">
        <f>IF(AND(B710=$B$1,K710=""),"２",IF(AND(B710=$B$1,K710&lt;&gt;""),"１",IF(B710&gt;$B$1,"３","4")))</f>
        <v>4</v>
      </c>
      <c r="B710" s="43">
        <v>42888</v>
      </c>
      <c r="C710" s="44" t="s">
        <v>47</v>
      </c>
      <c r="D710" s="45">
        <v>11</v>
      </c>
      <c r="E710" s="56" t="s">
        <v>45</v>
      </c>
      <c r="F710" s="57" t="s">
        <v>55</v>
      </c>
      <c r="G710" s="54">
        <v>10</v>
      </c>
      <c r="H710" s="49">
        <f>IF(OR(J710="",K710=""),"",(K710-J710)/TIMEVALUE("1:00")*60)</f>
        <v>4.9999999999999822</v>
      </c>
      <c r="I710" s="50">
        <f>IF(H710="","",G710-H710)</f>
        <v>5.0000000000000178</v>
      </c>
      <c r="J710" s="51">
        <v>0.52083333333333337</v>
      </c>
      <c r="K710" s="52">
        <v>0.52430555555555558</v>
      </c>
    </row>
    <row r="711" spans="1:11" s="53" customFormat="1">
      <c r="A711" s="42" t="str">
        <f>IF(AND(B711=$B$1,K711=""),"２",IF(AND(B711=$B$1,K711&lt;&gt;""),"１",IF(B711&gt;$B$1,"３","4")))</f>
        <v>4</v>
      </c>
      <c r="B711" s="43">
        <v>42888</v>
      </c>
      <c r="C711" s="44" t="s">
        <v>46</v>
      </c>
      <c r="D711" s="45">
        <v>12</v>
      </c>
      <c r="E711" s="56" t="s">
        <v>45</v>
      </c>
      <c r="F711" s="57" t="s">
        <v>59</v>
      </c>
      <c r="G711" s="54">
        <v>60</v>
      </c>
      <c r="H711" s="49">
        <f>IF(OR(J711="",K711=""),"",(K711-J711)/TIMEVALUE("1:00")*60)</f>
        <v>41.000000000000014</v>
      </c>
      <c r="I711" s="50">
        <f>IF(H711="","",G711-H711)</f>
        <v>18.999999999999986</v>
      </c>
      <c r="J711" s="51">
        <v>0.52430555555555558</v>
      </c>
      <c r="K711" s="52">
        <v>0.55277777777777781</v>
      </c>
    </row>
    <row r="712" spans="1:11" s="53" customFormat="1">
      <c r="A712" s="42" t="str">
        <f>IF(AND(B712=$B$1,K712=""),"２",IF(AND(B712=$B$1,K712&lt;&gt;""),"１",IF(B712&gt;$B$1,"３","4")))</f>
        <v>4</v>
      </c>
      <c r="B712" s="43">
        <v>42888</v>
      </c>
      <c r="C712" s="44" t="s">
        <v>47</v>
      </c>
      <c r="D712" s="45">
        <v>14</v>
      </c>
      <c r="E712" s="46" t="s">
        <v>45</v>
      </c>
      <c r="F712" s="47" t="s">
        <v>80</v>
      </c>
      <c r="G712" s="54">
        <v>20</v>
      </c>
      <c r="H712" s="49">
        <f>IF(OR(J712="",K712=""),"",(K712-J712)/TIMEVALUE("1:00")*60)</f>
        <v>1.9999999999999929</v>
      </c>
      <c r="I712" s="50">
        <f>IF(H712="","",G712-H712)</f>
        <v>18.000000000000007</v>
      </c>
      <c r="J712" s="51">
        <v>0.57500000000000007</v>
      </c>
      <c r="K712" s="52">
        <v>0.57638888888888895</v>
      </c>
    </row>
    <row r="713" spans="1:11" s="53" customFormat="1">
      <c r="A713" s="42" t="str">
        <f>IF(AND(B713=$B$1,K713=""),"２",IF(AND(B713=$B$1,K713&lt;&gt;""),"１",IF(B713&gt;$B$1,"３","4")))</f>
        <v>4</v>
      </c>
      <c r="B713" s="43">
        <v>42888</v>
      </c>
      <c r="C713" s="44" t="s">
        <v>47</v>
      </c>
      <c r="D713" s="45">
        <v>14</v>
      </c>
      <c r="E713" s="54" t="s">
        <v>45</v>
      </c>
      <c r="F713" s="55" t="s">
        <v>63</v>
      </c>
      <c r="G713" s="54">
        <v>10</v>
      </c>
      <c r="H713" s="49">
        <f>IF(OR(J713="",K713=""),"",(K713-J713)/TIMEVALUE("1:00")*60)</f>
        <v>1.9999999999999929</v>
      </c>
      <c r="I713" s="50">
        <f>IF(H713="","",G713-H713)</f>
        <v>8.0000000000000071</v>
      </c>
      <c r="J713" s="51">
        <v>0.57986111111111105</v>
      </c>
      <c r="K713" s="52">
        <v>0.58124999999999993</v>
      </c>
    </row>
    <row r="714" spans="1:11" s="53" customFormat="1">
      <c r="A714" s="42" t="str">
        <f>IF(AND(B714=$B$1,K714=""),"２",IF(AND(B714=$B$1,K714&lt;&gt;""),"１",IF(B714&gt;$B$1,"３","4")))</f>
        <v>4</v>
      </c>
      <c r="B714" s="43">
        <v>42888</v>
      </c>
      <c r="C714" s="44"/>
      <c r="D714" s="45">
        <v>13</v>
      </c>
      <c r="E714" s="56" t="s">
        <v>45</v>
      </c>
      <c r="F714" s="57" t="s">
        <v>279</v>
      </c>
      <c r="G714" s="48">
        <v>240</v>
      </c>
      <c r="H714" s="49">
        <f>IF(OR(J714="",K714=""),"",(K714-J714)/TIMEVALUE("1:00")*60)</f>
        <v>236.99999999999994</v>
      </c>
      <c r="I714" s="50">
        <f>IF(H714="","",G714-H714)</f>
        <v>3.0000000000000568</v>
      </c>
      <c r="J714" s="51">
        <v>0.57638888888888895</v>
      </c>
      <c r="K714" s="52">
        <v>0.74097222222222225</v>
      </c>
    </row>
    <row r="715" spans="1:11" s="53" customFormat="1">
      <c r="A715" s="42" t="str">
        <f>IF(AND(B715=$B$1,K715=""),"２",IF(AND(B715=$B$1,K715&lt;&gt;""),"１",IF(B715&gt;$B$1,"３","4")))</f>
        <v>4</v>
      </c>
      <c r="B715" s="43">
        <v>42888</v>
      </c>
      <c r="C715" s="44" t="s">
        <v>47</v>
      </c>
      <c r="D715" s="45">
        <v>17</v>
      </c>
      <c r="E715" s="56" t="s">
        <v>45</v>
      </c>
      <c r="F715" s="57" t="s">
        <v>66</v>
      </c>
      <c r="G715" s="54">
        <v>10</v>
      </c>
      <c r="H715" s="49">
        <f>IF(OR(J715="",K715=""),"",(K715-J715)/TIMEVALUE("1:00")*60)</f>
        <v>7.9999999999999716</v>
      </c>
      <c r="I715" s="50">
        <f>IF(H715="","",G715-H715)</f>
        <v>2.0000000000000284</v>
      </c>
      <c r="J715" s="51">
        <v>0.74097222222222225</v>
      </c>
      <c r="K715" s="52">
        <v>0.74652777777777779</v>
      </c>
    </row>
    <row r="716" spans="1:11" s="53" customFormat="1">
      <c r="A716" s="42" t="str">
        <f>IF(AND(B716=$B$1,K716=""),"２",IF(AND(B716=$B$1,K716&lt;&gt;""),"１",IF(B716&gt;$B$1,"３","4")))</f>
        <v>4</v>
      </c>
      <c r="B716" s="43">
        <v>42888</v>
      </c>
      <c r="C716" s="44" t="s">
        <v>47</v>
      </c>
      <c r="D716" s="45">
        <v>17</v>
      </c>
      <c r="E716" s="46" t="s">
        <v>45</v>
      </c>
      <c r="F716" s="47" t="s">
        <v>83</v>
      </c>
      <c r="G716" s="54">
        <v>20</v>
      </c>
      <c r="H716" s="49">
        <f>IF(OR(J716="",K716=""),"",(K716-J716)/TIMEVALUE("1:00")*60)</f>
        <v>22.000000000000082</v>
      </c>
      <c r="I716" s="50">
        <f>IF(H716="","",G716-H716)</f>
        <v>-2.0000000000000817</v>
      </c>
      <c r="J716" s="51">
        <v>0.74652777777777779</v>
      </c>
      <c r="K716" s="52">
        <v>0.76180555555555562</v>
      </c>
    </row>
    <row r="717" spans="1:11" s="53" customFormat="1">
      <c r="A717" s="42" t="str">
        <f>IF(AND(B717=$B$1,K717=""),"２",IF(AND(B717=$B$1,K717&lt;&gt;""),"１",IF(B717&gt;$B$1,"３","4")))</f>
        <v>4</v>
      </c>
      <c r="B717" s="43">
        <v>42888</v>
      </c>
      <c r="C717" s="44" t="s">
        <v>46</v>
      </c>
      <c r="D717" s="45">
        <v>19</v>
      </c>
      <c r="E717" s="46" t="s">
        <v>45</v>
      </c>
      <c r="F717" s="47" t="s">
        <v>72</v>
      </c>
      <c r="G717" s="54">
        <v>60</v>
      </c>
      <c r="H717" s="49">
        <f>IF(OR(J717="",K717=""),"",(K717-J717)/TIMEVALUE("1:00")*60)</f>
        <v>119.00000000000006</v>
      </c>
      <c r="I717" s="50">
        <f>IF(H717="","",G717-H717)</f>
        <v>-59.000000000000057</v>
      </c>
      <c r="J717" s="51">
        <v>0.80555555555555547</v>
      </c>
      <c r="K717" s="52">
        <v>0.8881944444444444</v>
      </c>
    </row>
    <row r="718" spans="1:11" s="53" customFormat="1">
      <c r="A718" s="42" t="str">
        <f>IF(AND(B718=$B$1,K718=""),"２",IF(AND(B718=$B$1,K718&lt;&gt;""),"１",IF(B718&gt;$B$1,"３","4")))</f>
        <v>4</v>
      </c>
      <c r="B718" s="43">
        <v>42888</v>
      </c>
      <c r="C718" s="44"/>
      <c r="D718" s="45">
        <v>22</v>
      </c>
      <c r="E718" s="46" t="s">
        <v>283</v>
      </c>
      <c r="F718" s="55" t="s">
        <v>281</v>
      </c>
      <c r="G718" s="48">
        <v>30</v>
      </c>
      <c r="H718" s="49">
        <f>IF(OR(J718="",K718=""),"",(K718-J718)/TIMEVALUE("1:00")*60)</f>
        <v>25.000000000000071</v>
      </c>
      <c r="I718" s="50">
        <f>IF(H718="","",G718-H718)</f>
        <v>4.9999999999999289</v>
      </c>
      <c r="J718" s="51">
        <v>0.92013888888888884</v>
      </c>
      <c r="K718" s="52">
        <v>0.9375</v>
      </c>
    </row>
    <row r="719" spans="1:11" s="53" customFormat="1">
      <c r="A719" s="42" t="str">
        <f>IF(AND(B719=$B$1,K719=""),"２",IF(AND(B719=$B$1,K719&lt;&gt;""),"１",IF(B719&gt;$B$1,"３","4")))</f>
        <v>4</v>
      </c>
      <c r="B719" s="43">
        <v>42888</v>
      </c>
      <c r="C719" s="44" t="s">
        <v>47</v>
      </c>
      <c r="D719" s="45">
        <v>21</v>
      </c>
      <c r="E719" s="46" t="s">
        <v>45</v>
      </c>
      <c r="F719" s="47" t="s">
        <v>73</v>
      </c>
      <c r="G719" s="54">
        <v>90</v>
      </c>
      <c r="H719" s="49">
        <f>IF(OR(J719="",K719=""),"",(K719-J719)/TIMEVALUE("1:00")*60)</f>
        <v>330.99999999999994</v>
      </c>
      <c r="I719" s="50">
        <f>IF(H719="","",G719-H719)</f>
        <v>-240.99999999999994</v>
      </c>
      <c r="J719" s="51">
        <v>0.75</v>
      </c>
      <c r="K719" s="52">
        <v>0.97986111111111107</v>
      </c>
    </row>
    <row r="720" spans="1:11" s="53" customFormat="1">
      <c r="A720" s="42" t="str">
        <f>IF(AND(B720=$B$1,K720=""),"２",IF(AND(B720=$B$1,K720&lt;&gt;""),"１",IF(B720&gt;$B$1,"３","4")))</f>
        <v>4</v>
      </c>
      <c r="B720" s="43">
        <v>42888</v>
      </c>
      <c r="C720" s="44" t="s">
        <v>47</v>
      </c>
      <c r="D720" s="45">
        <v>20</v>
      </c>
      <c r="E720" s="56" t="s">
        <v>45</v>
      </c>
      <c r="F720" s="57" t="s">
        <v>70</v>
      </c>
      <c r="G720" s="54">
        <v>10</v>
      </c>
      <c r="H720" s="49">
        <f>IF(OR(J720="",K720=""),"",(K720-J720)/TIMEVALUE("1:00")*60)</f>
        <v>1.0000000000001563</v>
      </c>
      <c r="I720" s="50">
        <f>IF(H720="","",G720-H720)</f>
        <v>8.9999999999998437</v>
      </c>
      <c r="J720" s="51">
        <v>0.97986111111111107</v>
      </c>
      <c r="K720" s="52">
        <v>0.98055555555555562</v>
      </c>
    </row>
    <row r="721" spans="1:11" s="53" customFormat="1">
      <c r="A721" s="42" t="str">
        <f>IF(AND(B721=$B$1,K721=""),"２",IF(AND(B721=$B$1,K721&lt;&gt;""),"１",IF(B721&gt;$B$1,"３","4")))</f>
        <v>4</v>
      </c>
      <c r="B721" s="43">
        <v>42891</v>
      </c>
      <c r="C721" s="44" t="s">
        <v>46</v>
      </c>
      <c r="D721" s="45">
        <v>6</v>
      </c>
      <c r="E721" s="56" t="s">
        <v>45</v>
      </c>
      <c r="F721" s="57" t="s">
        <v>50</v>
      </c>
      <c r="G721" s="54">
        <v>60</v>
      </c>
      <c r="H721" s="49">
        <f>IF(OR(J721="",K721=""),"",(K721-J721)/TIMEVALUE("1:00")*60)</f>
        <v>34.999999999999957</v>
      </c>
      <c r="I721" s="50">
        <f>IF(H721="","",G721-H721)</f>
        <v>25.000000000000043</v>
      </c>
      <c r="J721" s="51">
        <v>0.25694444444444448</v>
      </c>
      <c r="K721" s="52">
        <v>0.28125</v>
      </c>
    </row>
    <row r="722" spans="1:11" s="53" customFormat="1">
      <c r="A722" s="42" t="str">
        <f>IF(AND(B722=$B$1,K722=""),"２",IF(AND(B722=$B$1,K722&lt;&gt;""),"１",IF(B722&gt;$B$1,"３","4")))</f>
        <v>4</v>
      </c>
      <c r="B722" s="43">
        <v>42891</v>
      </c>
      <c r="C722" s="44"/>
      <c r="D722" s="45">
        <v>7</v>
      </c>
      <c r="E722" s="56" t="s">
        <v>45</v>
      </c>
      <c r="F722" s="57" t="s">
        <v>111</v>
      </c>
      <c r="G722" s="48">
        <v>90</v>
      </c>
      <c r="H722" s="49">
        <f>IF(OR(J722="",K722=""),"",(K722-J722)/TIMEVALUE("1:00")*60)</f>
        <v>84.999999999999943</v>
      </c>
      <c r="I722" s="50">
        <f>IF(H722="","",G722-H722)</f>
        <v>5.0000000000000568</v>
      </c>
      <c r="J722" s="51">
        <v>0.28125</v>
      </c>
      <c r="K722" s="52">
        <v>0.34027777777777773</v>
      </c>
    </row>
    <row r="723" spans="1:11" s="53" customFormat="1">
      <c r="A723" s="42" t="str">
        <f>IF(AND(B723=$B$1,K723=""),"２",IF(AND(B723=$B$1,K723&lt;&gt;""),"１",IF(B723&gt;$B$1,"３","4")))</f>
        <v>4</v>
      </c>
      <c r="B723" s="43">
        <v>42891</v>
      </c>
      <c r="C723" s="44" t="s">
        <v>46</v>
      </c>
      <c r="D723" s="45">
        <v>7</v>
      </c>
      <c r="E723" s="56" t="s">
        <v>45</v>
      </c>
      <c r="F723" s="57" t="s">
        <v>91</v>
      </c>
      <c r="G723" s="54">
        <v>15</v>
      </c>
      <c r="H723" s="49">
        <f>IF(OR(J723="",K723=""),"",(K723-J723)/TIMEVALUE("1:00")*60)</f>
        <v>12.000000000000117</v>
      </c>
      <c r="I723" s="50">
        <f>IF(H723="","",G723-H723)</f>
        <v>2.9999999999998828</v>
      </c>
      <c r="J723" s="51">
        <v>0.34027777777777773</v>
      </c>
      <c r="K723" s="52">
        <v>0.34861111111111115</v>
      </c>
    </row>
    <row r="724" spans="1:11" s="53" customFormat="1">
      <c r="A724" s="42" t="str">
        <f>IF(AND(B724=$B$1,K724=""),"２",IF(AND(B724=$B$1,K724&lt;&gt;""),"１",IF(B724&gt;$B$1,"３","4")))</f>
        <v>4</v>
      </c>
      <c r="B724" s="43">
        <v>42891</v>
      </c>
      <c r="C724" s="44"/>
      <c r="D724" s="45">
        <v>8</v>
      </c>
      <c r="E724" s="46" t="s">
        <v>45</v>
      </c>
      <c r="F724" s="55" t="s">
        <v>288</v>
      </c>
      <c r="G724" s="48">
        <v>15</v>
      </c>
      <c r="H724" s="49">
        <f>IF(OR(J724="",K724=""),"",(K724-J724)/TIMEVALUE("1:00")*60)</f>
        <v>3.9999999999999858</v>
      </c>
      <c r="I724" s="50">
        <f>IF(H724="","",G724-H724)</f>
        <v>11.000000000000014</v>
      </c>
      <c r="J724" s="51">
        <v>0.34861111111111115</v>
      </c>
      <c r="K724" s="52">
        <v>0.35138888888888892</v>
      </c>
    </row>
    <row r="725" spans="1:11" s="53" customFormat="1">
      <c r="A725" s="42" t="str">
        <f>IF(AND(B725=$B$1,K725=""),"２",IF(AND(B725=$B$1,K725&lt;&gt;""),"１",IF(B725&gt;$B$1,"３","4")))</f>
        <v>4</v>
      </c>
      <c r="B725" s="43">
        <v>42891</v>
      </c>
      <c r="C725" s="44" t="s">
        <v>47</v>
      </c>
      <c r="D725" s="45">
        <v>9</v>
      </c>
      <c r="E725" s="46" t="s">
        <v>45</v>
      </c>
      <c r="F725" s="47" t="s">
        <v>74</v>
      </c>
      <c r="G725" s="54">
        <v>10</v>
      </c>
      <c r="H725" s="49">
        <f>IF(OR(J725="",K725=""),"",(K725-J725)/TIMEVALUE("1:00")*60)</f>
        <v>7.9999999999999716</v>
      </c>
      <c r="I725" s="50">
        <f>IF(H725="","",G725-H725)</f>
        <v>2.0000000000000284</v>
      </c>
      <c r="J725" s="51">
        <v>0.35138888888888892</v>
      </c>
      <c r="K725" s="52">
        <v>0.35694444444444445</v>
      </c>
    </row>
    <row r="726" spans="1:11" s="53" customFormat="1">
      <c r="A726" s="42" t="str">
        <f>IF(AND(B726=$B$1,K726=""),"２",IF(AND(B726=$B$1,K726&lt;&gt;""),"１",IF(B726&gt;$B$1,"３","4")))</f>
        <v>4</v>
      </c>
      <c r="B726" s="43">
        <v>42891</v>
      </c>
      <c r="C726" s="44"/>
      <c r="D726" s="45">
        <v>9</v>
      </c>
      <c r="E726" s="56" t="s">
        <v>45</v>
      </c>
      <c r="F726" s="57" t="s">
        <v>284</v>
      </c>
      <c r="G726" s="48">
        <v>30</v>
      </c>
      <c r="H726" s="49">
        <f>IF(OR(J726="",K726=""),"",(K726-J726)/TIMEVALUE("1:00")*60)</f>
        <v>20.999999999999925</v>
      </c>
      <c r="I726" s="50">
        <f>IF(H726="","",G726-H726)</f>
        <v>9.0000000000000746</v>
      </c>
      <c r="J726" s="51">
        <v>0.35694444444444445</v>
      </c>
      <c r="K726" s="52">
        <v>0.37152777777777773</v>
      </c>
    </row>
    <row r="727" spans="1:11" s="53" customFormat="1">
      <c r="A727" s="42" t="str">
        <f>IF(AND(B727=$B$1,K727=""),"２",IF(AND(B727=$B$1,K727&lt;&gt;""),"１",IF(B727&gt;$B$1,"３","4")))</f>
        <v>4</v>
      </c>
      <c r="B727" s="43">
        <v>42891</v>
      </c>
      <c r="C727" s="44"/>
      <c r="D727" s="45">
        <v>11</v>
      </c>
      <c r="E727" s="46" t="s">
        <v>45</v>
      </c>
      <c r="F727" s="47" t="s">
        <v>285</v>
      </c>
      <c r="G727" s="48">
        <v>90</v>
      </c>
      <c r="H727" s="49">
        <f>IF(OR(J727="",K727=""),"",(K727-J727)/TIMEVALUE("1:00")*60)</f>
        <v>141.00000000000014</v>
      </c>
      <c r="I727" s="50">
        <f>IF(H727="","",G727-H727)</f>
        <v>-51.000000000000142</v>
      </c>
      <c r="J727" s="51">
        <v>0.37152777777777773</v>
      </c>
      <c r="K727" s="52">
        <v>0.4694444444444445</v>
      </c>
    </row>
    <row r="728" spans="1:11" s="53" customFormat="1">
      <c r="A728" s="42" t="str">
        <f>IF(AND(B728=$B$1,K728=""),"２",IF(AND(B728=$B$1,K728&lt;&gt;""),"１",IF(B728&gt;$B$1,"３","4")))</f>
        <v>4</v>
      </c>
      <c r="B728" s="43">
        <v>42891</v>
      </c>
      <c r="C728" s="44" t="s">
        <v>47</v>
      </c>
      <c r="D728" s="45">
        <v>11</v>
      </c>
      <c r="E728" s="46" t="s">
        <v>45</v>
      </c>
      <c r="F728" s="47" t="s">
        <v>55</v>
      </c>
      <c r="G728" s="54">
        <v>10</v>
      </c>
      <c r="H728" s="49">
        <f>IF(OR(J728="",K728=""),"",(K728-J728)/TIMEVALUE("1:00")*60)</f>
        <v>13.99999999999995</v>
      </c>
      <c r="I728" s="50">
        <f>IF(H728="","",G728-H728)</f>
        <v>-3.9999999999999503</v>
      </c>
      <c r="J728" s="51">
        <v>0.4694444444444445</v>
      </c>
      <c r="K728" s="52">
        <v>0.47916666666666669</v>
      </c>
    </row>
    <row r="729" spans="1:11" s="53" customFormat="1">
      <c r="A729" s="42" t="str">
        <f>IF(AND(B729=$B$1,K729=""),"２",IF(AND(B729=$B$1,K729&lt;&gt;""),"１",IF(B729&gt;$B$1,"３","4")))</f>
        <v>4</v>
      </c>
      <c r="B729" s="43">
        <v>42891</v>
      </c>
      <c r="C729" s="44" t="s">
        <v>46</v>
      </c>
      <c r="D729" s="45">
        <v>12</v>
      </c>
      <c r="E729" s="56" t="s">
        <v>45</v>
      </c>
      <c r="F729" s="57" t="s">
        <v>59</v>
      </c>
      <c r="G729" s="54">
        <v>60</v>
      </c>
      <c r="H729" s="49">
        <f>IF(OR(J729="",K729=""),"",(K729-J729)/TIMEVALUE("1:00")*60)</f>
        <v>24.999999999999911</v>
      </c>
      <c r="I729" s="50">
        <f>IF(H729="","",G729-H729)</f>
        <v>35.000000000000085</v>
      </c>
      <c r="J729" s="51">
        <v>0.5</v>
      </c>
      <c r="K729" s="52">
        <v>0.51736111111111105</v>
      </c>
    </row>
    <row r="730" spans="1:11" s="53" customFormat="1">
      <c r="A730" s="42" t="str">
        <f>IF(AND(B730=$B$1,K730=""),"２",IF(AND(B730=$B$1,K730&lt;&gt;""),"１",IF(B730&gt;$B$1,"３","4")))</f>
        <v>4</v>
      </c>
      <c r="B730" s="43">
        <v>42891</v>
      </c>
      <c r="C730" s="44"/>
      <c r="D730" s="45">
        <v>14</v>
      </c>
      <c r="E730" s="46" t="s">
        <v>45</v>
      </c>
      <c r="F730" s="55" t="s">
        <v>286</v>
      </c>
      <c r="G730" s="48">
        <v>30</v>
      </c>
      <c r="H730" s="49">
        <f>IF(OR(J730="",K730=""),"",(K730-J730)/TIMEVALUE("1:00")*60)</f>
        <v>9.9999999999999645</v>
      </c>
      <c r="I730" s="50">
        <f>IF(H730="","",G730-H730)</f>
        <v>20.000000000000036</v>
      </c>
      <c r="J730" s="51">
        <v>0.5625</v>
      </c>
      <c r="K730" s="52">
        <v>0.56944444444444442</v>
      </c>
    </row>
    <row r="731" spans="1:11" s="53" customFormat="1">
      <c r="A731" s="42" t="str">
        <f>IF(AND(B731=$B$1,K731=""),"２",IF(AND(B731=$B$1,K731&lt;&gt;""),"１",IF(B731&gt;$B$1,"３","4")))</f>
        <v>4</v>
      </c>
      <c r="B731" s="43">
        <v>42891</v>
      </c>
      <c r="C731" s="44" t="s">
        <v>47</v>
      </c>
      <c r="D731" s="45">
        <v>14</v>
      </c>
      <c r="E731" s="54" t="s">
        <v>45</v>
      </c>
      <c r="F731" s="55" t="s">
        <v>63</v>
      </c>
      <c r="G731" s="54">
        <v>10</v>
      </c>
      <c r="H731" s="49">
        <f>IF(OR(J731="",K731=""),"",(K731-J731)/TIMEVALUE("1:00")*60)</f>
        <v>9.9999999999999645</v>
      </c>
      <c r="I731" s="50">
        <f>IF(H731="","",G731-H731)</f>
        <v>3.5527136788005009E-14</v>
      </c>
      <c r="J731" s="51">
        <v>0.58333333333333337</v>
      </c>
      <c r="K731" s="52">
        <v>0.59027777777777779</v>
      </c>
    </row>
    <row r="732" spans="1:11" s="53" customFormat="1">
      <c r="A732" s="42" t="str">
        <f>IF(AND(B732=$B$1,K732=""),"２",IF(AND(B732=$B$1,K732&lt;&gt;""),"１",IF(B732&gt;$B$1,"３","4")))</f>
        <v>4</v>
      </c>
      <c r="B732" s="43">
        <v>42891</v>
      </c>
      <c r="C732" s="44" t="s">
        <v>47</v>
      </c>
      <c r="D732" s="45">
        <v>17</v>
      </c>
      <c r="E732" s="54" t="s">
        <v>45</v>
      </c>
      <c r="F732" s="55" t="s">
        <v>66</v>
      </c>
      <c r="G732" s="54">
        <v>10</v>
      </c>
      <c r="H732" s="49">
        <f>IF(OR(J732="",K732=""),"",(K732-J732)/TIMEVALUE("1:00")*60)</f>
        <v>9.9999999999999645</v>
      </c>
      <c r="I732" s="50">
        <f>IF(H732="","",G732-H732)</f>
        <v>3.5527136788005009E-14</v>
      </c>
      <c r="J732" s="51">
        <v>0.70833333333333337</v>
      </c>
      <c r="K732" s="52">
        <v>0.71527777777777779</v>
      </c>
    </row>
    <row r="733" spans="1:11" s="53" customFormat="1">
      <c r="A733" s="42" t="str">
        <f>IF(AND(B733=$B$1,K733=""),"２",IF(AND(B733=$B$1,K733&lt;&gt;""),"１",IF(B733&gt;$B$1,"３","4")))</f>
        <v>4</v>
      </c>
      <c r="B733" s="43">
        <v>42891</v>
      </c>
      <c r="C733" s="44"/>
      <c r="D733" s="45">
        <v>18</v>
      </c>
      <c r="E733" s="56" t="s">
        <v>45</v>
      </c>
      <c r="F733" s="57" t="s">
        <v>290</v>
      </c>
      <c r="G733" s="48">
        <v>90</v>
      </c>
      <c r="H733" s="49">
        <f>IF(OR(J733="",K733=""),"",(K733-J733)/TIMEVALUE("1:00")*60)</f>
        <v>79.999999999999872</v>
      </c>
      <c r="I733" s="50">
        <f>IF(H733="","",G733-H733)</f>
        <v>10.000000000000128</v>
      </c>
      <c r="J733" s="51">
        <v>0.77083333333333337</v>
      </c>
      <c r="K733" s="52">
        <v>0.82638888888888884</v>
      </c>
    </row>
    <row r="734" spans="1:11" s="53" customFormat="1">
      <c r="A734" s="42" t="str">
        <f>IF(AND(B734=$B$1,K734=""),"２",IF(AND(B734=$B$1,K734&lt;&gt;""),"１",IF(B734&gt;$B$1,"３","4")))</f>
        <v>4</v>
      </c>
      <c r="B734" s="43">
        <v>42891</v>
      </c>
      <c r="C734" s="44" t="s">
        <v>46</v>
      </c>
      <c r="D734" s="45">
        <v>19</v>
      </c>
      <c r="E734" s="56" t="s">
        <v>45</v>
      </c>
      <c r="F734" s="57" t="s">
        <v>72</v>
      </c>
      <c r="G734" s="54">
        <v>60</v>
      </c>
      <c r="H734" s="49">
        <f>IF(OR(J734="",K734=""),"",(K734-J734)/TIMEVALUE("1:00")*60)</f>
        <v>59.999999999999943</v>
      </c>
      <c r="I734" s="50">
        <f>IF(H734="","",G734-H734)</f>
        <v>5.6843418860808015E-14</v>
      </c>
      <c r="J734" s="51">
        <v>0.84722222222222221</v>
      </c>
      <c r="K734" s="52">
        <v>0.88888888888888884</v>
      </c>
    </row>
    <row r="735" spans="1:11" s="53" customFormat="1">
      <c r="A735" s="42" t="str">
        <f>IF(AND(B735=$B$1,K735=""),"２",IF(AND(B735=$B$1,K735&lt;&gt;""),"１",IF(B735&gt;$B$1,"３","4")))</f>
        <v>4</v>
      </c>
      <c r="B735" s="43">
        <v>42891</v>
      </c>
      <c r="C735" s="44"/>
      <c r="D735" s="45">
        <v>22</v>
      </c>
      <c r="E735" s="56" t="s">
        <v>291</v>
      </c>
      <c r="F735" s="57" t="s">
        <v>287</v>
      </c>
      <c r="G735" s="48">
        <v>30</v>
      </c>
      <c r="H735" s="49">
        <f>IF(OR(J735="",K735=""),"",(K735-J735)/TIMEVALUE("1:00")*60)</f>
        <v>19.999999999999929</v>
      </c>
      <c r="I735" s="50">
        <f>IF(H735="","",G735-H735)</f>
        <v>10.000000000000071</v>
      </c>
      <c r="J735" s="51">
        <v>0.94444444444444453</v>
      </c>
      <c r="K735" s="52">
        <v>0.95833333333333337</v>
      </c>
    </row>
    <row r="736" spans="1:11" s="53" customFormat="1">
      <c r="A736" s="42" t="str">
        <f>IF(AND(B736=$B$1,K736=""),"２",IF(AND(B736=$B$1,K736&lt;&gt;""),"１",IF(B736&gt;$B$1,"３","4")))</f>
        <v>4</v>
      </c>
      <c r="B736" s="43">
        <v>42891</v>
      </c>
      <c r="C736" s="44" t="s">
        <v>47</v>
      </c>
      <c r="D736" s="45">
        <v>21</v>
      </c>
      <c r="E736" s="46" t="s">
        <v>45</v>
      </c>
      <c r="F736" s="47" t="s">
        <v>73</v>
      </c>
      <c r="G736" s="54">
        <v>120</v>
      </c>
      <c r="H736" s="49">
        <f>IF(OR(J736="",K736=""),"",(K736-J736)/TIMEVALUE("1:00")*60)</f>
        <v>144.00000000000011</v>
      </c>
      <c r="I736" s="50">
        <f>IF(H736="","",G736-H736)</f>
        <v>-24.000000000000114</v>
      </c>
      <c r="J736" s="51">
        <v>0.88888888888888884</v>
      </c>
      <c r="K736" s="52">
        <v>0.98888888888888893</v>
      </c>
    </row>
    <row r="737" spans="1:11" s="53" customFormat="1">
      <c r="A737" s="42" t="str">
        <f>IF(AND(B737=$B$1,K737=""),"２",IF(AND(B737=$B$1,K737&lt;&gt;""),"１",IF(B737&gt;$B$1,"３","4")))</f>
        <v>4</v>
      </c>
      <c r="B737" s="43">
        <v>42892</v>
      </c>
      <c r="C737" s="44" t="s">
        <v>46</v>
      </c>
      <c r="D737" s="45">
        <v>6</v>
      </c>
      <c r="E737" s="56" t="s">
        <v>45</v>
      </c>
      <c r="F737" s="57" t="s">
        <v>50</v>
      </c>
      <c r="G737" s="54">
        <v>60</v>
      </c>
      <c r="H737" s="49">
        <f>IF(OR(J737="",K737=""),"",(K737-J737)/TIMEVALUE("1:00")*60)</f>
        <v>54.999999999999964</v>
      </c>
      <c r="I737" s="50">
        <f>IF(H737="","",G737-H737)</f>
        <v>5.0000000000000355</v>
      </c>
      <c r="J737" s="51">
        <v>0.30208333333333331</v>
      </c>
      <c r="K737" s="52">
        <v>0.34027777777777773</v>
      </c>
    </row>
    <row r="738" spans="1:11" s="53" customFormat="1">
      <c r="A738" s="42" t="str">
        <f>IF(AND(B738=$B$1,K738=""),"２",IF(AND(B738=$B$1,K738&lt;&gt;""),"１",IF(B738&gt;$B$1,"３","4")))</f>
        <v>4</v>
      </c>
      <c r="B738" s="43">
        <v>42892</v>
      </c>
      <c r="C738" s="44" t="s">
        <v>46</v>
      </c>
      <c r="D738" s="45">
        <v>7</v>
      </c>
      <c r="E738" s="56" t="s">
        <v>45</v>
      </c>
      <c r="F738" s="57" t="s">
        <v>91</v>
      </c>
      <c r="G738" s="54">
        <v>15</v>
      </c>
      <c r="H738" s="49">
        <f>IF(OR(J738="",K738=""),"",(K738-J738)/TIMEVALUE("1:00")*60)</f>
        <v>11.000000000000041</v>
      </c>
      <c r="I738" s="50">
        <f>IF(H738="","",G738-H738)</f>
        <v>3.9999999999999591</v>
      </c>
      <c r="J738" s="51">
        <v>0.34027777777777773</v>
      </c>
      <c r="K738" s="52">
        <v>0.34791666666666665</v>
      </c>
    </row>
    <row r="739" spans="1:11" s="53" customFormat="1">
      <c r="A739" s="42" t="str">
        <f>IF(AND(B739=$B$1,K739=""),"２",IF(AND(B739=$B$1,K739&lt;&gt;""),"１",IF(B739&gt;$B$1,"３","4")))</f>
        <v>4</v>
      </c>
      <c r="B739" s="43">
        <v>42892</v>
      </c>
      <c r="C739" s="44" t="s">
        <v>46</v>
      </c>
      <c r="D739" s="45">
        <v>6</v>
      </c>
      <c r="E739" s="56" t="s">
        <v>45</v>
      </c>
      <c r="F739" s="57" t="s">
        <v>204</v>
      </c>
      <c r="G739" s="54">
        <v>15</v>
      </c>
      <c r="H739" s="49">
        <f>IF(OR(J739="",K739=""),"",(K739-J739)/TIMEVALUE("1:00")*60)</f>
        <v>1.9999999999999929</v>
      </c>
      <c r="I739" s="50">
        <f>IF(H739="","",G739-H739)</f>
        <v>13.000000000000007</v>
      </c>
      <c r="J739" s="51">
        <v>0.34791666666666665</v>
      </c>
      <c r="K739" s="52">
        <v>0.34930555555555554</v>
      </c>
    </row>
    <row r="740" spans="1:11" s="53" customFormat="1">
      <c r="A740" s="42" t="str">
        <f>IF(AND(B740=$B$1,K740=""),"２",IF(AND(B740=$B$1,K740&lt;&gt;""),"１",IF(B740&gt;$B$1,"３","4")))</f>
        <v>4</v>
      </c>
      <c r="B740" s="43">
        <v>42892</v>
      </c>
      <c r="C740" s="44"/>
      <c r="D740" s="45">
        <v>8</v>
      </c>
      <c r="E740" s="46" t="s">
        <v>45</v>
      </c>
      <c r="F740" s="47" t="s">
        <v>293</v>
      </c>
      <c r="G740" s="48">
        <v>5</v>
      </c>
      <c r="H740" s="49">
        <f>IF(OR(J740="",K740=""),"",(K740-J740)/TIMEVALUE("1:00")*60)</f>
        <v>5.9999999999999787</v>
      </c>
      <c r="I740" s="50">
        <f>IF(H740="","",G740-H740)</f>
        <v>-0.99999999999997868</v>
      </c>
      <c r="J740" s="51">
        <v>0.34930555555555554</v>
      </c>
      <c r="K740" s="52">
        <v>0.35347222222222219</v>
      </c>
    </row>
    <row r="741" spans="1:11" s="53" customFormat="1">
      <c r="A741" s="42" t="str">
        <f>IF(AND(B741=$B$1,K741=""),"２",IF(AND(B741=$B$1,K741&lt;&gt;""),"１",IF(B741&gt;$B$1,"３","4")))</f>
        <v>4</v>
      </c>
      <c r="B741" s="43">
        <v>42892</v>
      </c>
      <c r="C741" s="44"/>
      <c r="D741" s="45">
        <v>8</v>
      </c>
      <c r="E741" s="46" t="s">
        <v>45</v>
      </c>
      <c r="F741" s="47" t="s">
        <v>292</v>
      </c>
      <c r="G741" s="48">
        <v>20</v>
      </c>
      <c r="H741" s="49">
        <f>IF(OR(J741="",K741=""),"",(K741-J741)/TIMEVALUE("1:00")*60)</f>
        <v>59.000000000000028</v>
      </c>
      <c r="I741" s="50">
        <f>IF(H741="","",G741-H741)</f>
        <v>-39.000000000000028</v>
      </c>
      <c r="J741" s="51">
        <v>0.35347222222222219</v>
      </c>
      <c r="K741" s="52">
        <v>0.39444444444444443</v>
      </c>
    </row>
    <row r="742" spans="1:11" s="53" customFormat="1">
      <c r="A742" s="42" t="str">
        <f>IF(AND(B742=$B$1,K742=""),"２",IF(AND(B742=$B$1,K742&lt;&gt;""),"１",IF(B742&gt;$B$1,"３","4")))</f>
        <v>4</v>
      </c>
      <c r="B742" s="43">
        <v>42892</v>
      </c>
      <c r="C742" s="44" t="s">
        <v>47</v>
      </c>
      <c r="D742" s="45">
        <v>9</v>
      </c>
      <c r="E742" s="56" t="s">
        <v>45</v>
      </c>
      <c r="F742" s="57" t="s">
        <v>74</v>
      </c>
      <c r="G742" s="54">
        <v>10</v>
      </c>
      <c r="H742" s="49">
        <f>IF(OR(J742="",K742=""),"",(K742-J742)/TIMEVALUE("1:00")*60)</f>
        <v>9.9999999999999645</v>
      </c>
      <c r="I742" s="50">
        <f>IF(H742="","",G742-H742)</f>
        <v>3.5527136788005009E-14</v>
      </c>
      <c r="J742" s="51">
        <v>0.39444444444444443</v>
      </c>
      <c r="K742" s="52">
        <v>0.40138888888888885</v>
      </c>
    </row>
    <row r="743" spans="1:11" s="53" customFormat="1">
      <c r="A743" s="42" t="str">
        <f>IF(AND(B743=$B$1,K743=""),"２",IF(AND(B743=$B$1,K743&lt;&gt;""),"１",IF(B743&gt;$B$1,"３","4")))</f>
        <v>4</v>
      </c>
      <c r="B743" s="43">
        <v>42892</v>
      </c>
      <c r="C743" s="44" t="s">
        <v>46</v>
      </c>
      <c r="D743" s="45">
        <v>15</v>
      </c>
      <c r="E743" s="56" t="s">
        <v>45</v>
      </c>
      <c r="F743" s="57" t="s">
        <v>81</v>
      </c>
      <c r="G743" s="54">
        <v>90</v>
      </c>
      <c r="H743" s="49">
        <f>IF(OR(J743="",K743=""),"",(K743-J743)/TIMEVALUE("1:00")*60)</f>
        <v>69.000000000000071</v>
      </c>
      <c r="I743" s="50">
        <f>IF(H743="","",G743-H743)</f>
        <v>20.999999999999929</v>
      </c>
      <c r="J743" s="51">
        <v>0.40138888888888885</v>
      </c>
      <c r="K743" s="52">
        <v>0.44930555555555557</v>
      </c>
    </row>
    <row r="744" spans="1:11" s="53" customFormat="1">
      <c r="A744" s="42" t="str">
        <f>IF(AND(B744=$B$1,K744=""),"２",IF(AND(B744=$B$1,K744&lt;&gt;""),"１",IF(B744&gt;$B$1,"３","4")))</f>
        <v>4</v>
      </c>
      <c r="B744" s="43">
        <v>42892</v>
      </c>
      <c r="C744" s="44" t="s">
        <v>47</v>
      </c>
      <c r="D744" s="45">
        <v>10</v>
      </c>
      <c r="E744" s="56" t="s">
        <v>45</v>
      </c>
      <c r="F744" s="57" t="s">
        <v>76</v>
      </c>
      <c r="G744" s="54">
        <v>20</v>
      </c>
      <c r="H744" s="49">
        <f>IF(OR(J744="",K744=""),"",(K744-J744)/TIMEVALUE("1:00")*60)</f>
        <v>4.9999999999999822</v>
      </c>
      <c r="I744" s="50">
        <f>IF(H744="","",G744-H744)</f>
        <v>15.000000000000018</v>
      </c>
      <c r="J744" s="51">
        <v>0.44930555555555557</v>
      </c>
      <c r="K744" s="52">
        <v>0.45277777777777778</v>
      </c>
    </row>
    <row r="745" spans="1:11" s="53" customFormat="1">
      <c r="A745" s="42" t="str">
        <f>IF(AND(B745=$B$1,K745=""),"２",IF(AND(B745=$B$1,K745&lt;&gt;""),"１",IF(B745&gt;$B$1,"３","4")))</f>
        <v>4</v>
      </c>
      <c r="B745" s="43">
        <v>42892</v>
      </c>
      <c r="C745" s="44" t="s">
        <v>47</v>
      </c>
      <c r="D745" s="45">
        <v>11</v>
      </c>
      <c r="E745" s="56" t="s">
        <v>45</v>
      </c>
      <c r="F745" s="57" t="s">
        <v>55</v>
      </c>
      <c r="G745" s="54">
        <v>10</v>
      </c>
      <c r="H745" s="49">
        <f>IF(OR(J745="",K745=""),"",(K745-J745)/TIMEVALUE("1:00")*60)</f>
        <v>0.99999999999999645</v>
      </c>
      <c r="I745" s="50">
        <f>IF(H745="","",G745-H745)</f>
        <v>9.0000000000000036</v>
      </c>
      <c r="J745" s="51">
        <v>0.45277777777777778</v>
      </c>
      <c r="K745" s="52">
        <v>0.45347222222222222</v>
      </c>
    </row>
    <row r="746" spans="1:11" s="53" customFormat="1">
      <c r="A746" s="42" t="str">
        <f>IF(AND(B746=$B$1,K746=""),"２",IF(AND(B746=$B$1,K746&lt;&gt;""),"１",IF(B746&gt;$B$1,"３","4")))</f>
        <v>4</v>
      </c>
      <c r="B746" s="43">
        <v>42892</v>
      </c>
      <c r="C746" s="44"/>
      <c r="D746" s="45">
        <v>11</v>
      </c>
      <c r="E746" s="46" t="s">
        <v>45</v>
      </c>
      <c r="F746" s="47" t="s">
        <v>295</v>
      </c>
      <c r="G746" s="48">
        <v>90</v>
      </c>
      <c r="H746" s="49">
        <f>IF(OR(J746="",K746=""),"",(K746-J746)/TIMEVALUE("1:00")*60)</f>
        <v>94.999999999999986</v>
      </c>
      <c r="I746" s="50">
        <f>IF(H746="","",G746-H746)</f>
        <v>-4.9999999999999858</v>
      </c>
      <c r="J746" s="51">
        <v>0.46875</v>
      </c>
      <c r="K746" s="52">
        <v>0.53472222222222221</v>
      </c>
    </row>
    <row r="747" spans="1:11" s="53" customFormat="1">
      <c r="A747" s="42" t="str">
        <f>IF(AND(B747=$B$1,K747=""),"２",IF(AND(B747=$B$1,K747&lt;&gt;""),"１",IF(B747&gt;$B$1,"３","4")))</f>
        <v>4</v>
      </c>
      <c r="B747" s="43">
        <v>42892</v>
      </c>
      <c r="C747" s="44" t="s">
        <v>46</v>
      </c>
      <c r="D747" s="45">
        <v>12</v>
      </c>
      <c r="E747" s="56" t="s">
        <v>45</v>
      </c>
      <c r="F747" s="57" t="s">
        <v>59</v>
      </c>
      <c r="G747" s="54">
        <v>60</v>
      </c>
      <c r="H747" s="49">
        <f>IF(OR(J747="",K747=""),"",(K747-J747)/TIMEVALUE("1:00")*60)</f>
        <v>41.000000000000014</v>
      </c>
      <c r="I747" s="50">
        <f>IF(H747="","",G747-H747)</f>
        <v>18.999999999999986</v>
      </c>
      <c r="J747" s="51">
        <v>0.53472222222222221</v>
      </c>
      <c r="K747" s="52">
        <v>0.56319444444444444</v>
      </c>
    </row>
    <row r="748" spans="1:11" s="53" customFormat="1">
      <c r="A748" s="42" t="str">
        <f>IF(AND(B748=$B$1,K748=""),"２",IF(AND(B748=$B$1,K748&lt;&gt;""),"１",IF(B748&gt;$B$1,"３","4")))</f>
        <v>4</v>
      </c>
      <c r="B748" s="43">
        <v>42892</v>
      </c>
      <c r="C748" s="44" t="s">
        <v>47</v>
      </c>
      <c r="D748" s="45">
        <v>14</v>
      </c>
      <c r="E748" s="46" t="s">
        <v>45</v>
      </c>
      <c r="F748" s="47" t="s">
        <v>63</v>
      </c>
      <c r="G748" s="54">
        <v>10</v>
      </c>
      <c r="H748" s="49">
        <f>IF(OR(J748="",K748=""),"",(K748-J748)/TIMEVALUE("1:00")*60)</f>
        <v>33.000000000000043</v>
      </c>
      <c r="I748" s="50">
        <f>IF(H748="","",G748-H748)</f>
        <v>-23.000000000000043</v>
      </c>
      <c r="J748" s="51">
        <v>0.56319444444444444</v>
      </c>
      <c r="K748" s="52">
        <v>0.58611111111111114</v>
      </c>
    </row>
    <row r="749" spans="1:11" s="53" customFormat="1">
      <c r="A749" s="42" t="str">
        <f>IF(AND(B749=$B$1,K749=""),"２",IF(AND(B749=$B$1,K749&lt;&gt;""),"１",IF(B749&gt;$B$1,"３","4")))</f>
        <v>4</v>
      </c>
      <c r="B749" s="43">
        <v>42892</v>
      </c>
      <c r="C749" s="44" t="s">
        <v>47</v>
      </c>
      <c r="D749" s="45">
        <v>14</v>
      </c>
      <c r="E749" s="56" t="s">
        <v>45</v>
      </c>
      <c r="F749" s="57" t="s">
        <v>80</v>
      </c>
      <c r="G749" s="54">
        <v>20</v>
      </c>
      <c r="H749" s="49">
        <f>IF(OR(J749="",K749=""),"",(K749-J749)/TIMEVALUE("1:00")*60)</f>
        <v>0.99999999999999645</v>
      </c>
      <c r="I749" s="50">
        <f>IF(H749="","",G749-H749)</f>
        <v>19.000000000000004</v>
      </c>
      <c r="J749" s="51">
        <v>0.58611111111111114</v>
      </c>
      <c r="K749" s="52">
        <v>0.58680555555555558</v>
      </c>
    </row>
    <row r="750" spans="1:11" s="53" customFormat="1">
      <c r="A750" s="42" t="str">
        <f>IF(AND(B750=$B$1,K750=""),"２",IF(AND(B750=$B$1,K750&lt;&gt;""),"１",IF(B750&gt;$B$1,"３","4")))</f>
        <v>4</v>
      </c>
      <c r="B750" s="43">
        <v>42892</v>
      </c>
      <c r="C750" s="44"/>
      <c r="D750" s="45">
        <v>12</v>
      </c>
      <c r="E750" s="46" t="s">
        <v>45</v>
      </c>
      <c r="F750" s="47" t="s">
        <v>296</v>
      </c>
      <c r="G750" s="48">
        <v>90</v>
      </c>
      <c r="H750" s="49">
        <f>IF(OR(J750="",K750=""),"",(K750-J750)/TIMEVALUE("1:00")*60)</f>
        <v>99.999999999999972</v>
      </c>
      <c r="I750" s="50">
        <f>IF(H750="","",G750-H750)</f>
        <v>-9.9999999999999716</v>
      </c>
      <c r="J750" s="51">
        <v>0.58680555555555558</v>
      </c>
      <c r="K750" s="52">
        <v>0.65625</v>
      </c>
    </row>
    <row r="751" spans="1:11" s="53" customFormat="1">
      <c r="A751" s="42" t="str">
        <f>IF(AND(B751=$B$1,K751=""),"２",IF(AND(B751=$B$1,K751&lt;&gt;""),"１",IF(B751&gt;$B$1,"３","4")))</f>
        <v>4</v>
      </c>
      <c r="B751" s="43">
        <v>42892</v>
      </c>
      <c r="C751" s="44" t="s">
        <v>47</v>
      </c>
      <c r="D751" s="45">
        <v>17</v>
      </c>
      <c r="E751" s="56" t="s">
        <v>45</v>
      </c>
      <c r="F751" s="57" t="s">
        <v>66</v>
      </c>
      <c r="G751" s="54">
        <v>10</v>
      </c>
      <c r="H751" s="49">
        <f>IF(OR(J751="",K751=""),"",(K751-J751)/TIMEVALUE("1:00")*60)</f>
        <v>6.0000000000001386</v>
      </c>
      <c r="I751" s="50">
        <f>IF(H751="","",G751-H751)</f>
        <v>3.9999999999998614</v>
      </c>
      <c r="J751" s="51">
        <v>0.69791666666666663</v>
      </c>
      <c r="K751" s="52">
        <v>0.70208333333333339</v>
      </c>
    </row>
    <row r="752" spans="1:11" s="53" customFormat="1">
      <c r="A752" s="42" t="str">
        <f>IF(AND(B752=$B$1,K752=""),"２",IF(AND(B752=$B$1,K752&lt;&gt;""),"１",IF(B752&gt;$B$1,"３","4")))</f>
        <v>4</v>
      </c>
      <c r="B752" s="43">
        <v>42892</v>
      </c>
      <c r="C752" s="44" t="s">
        <v>47</v>
      </c>
      <c r="D752" s="45">
        <v>17</v>
      </c>
      <c r="E752" s="46" t="s">
        <v>45</v>
      </c>
      <c r="F752" s="47" t="s">
        <v>83</v>
      </c>
      <c r="G752" s="54">
        <v>20</v>
      </c>
      <c r="H752" s="49">
        <f>IF(OR(J752="",K752=""),"",(K752-J752)/TIMEVALUE("1:00")*60)</f>
        <v>48.999999999999986</v>
      </c>
      <c r="I752" s="50">
        <f>IF(H752="","",G752-H752)</f>
        <v>-28.999999999999986</v>
      </c>
      <c r="J752" s="51">
        <v>0.70208333333333339</v>
      </c>
      <c r="K752" s="52">
        <v>0.73611111111111116</v>
      </c>
    </row>
    <row r="753" spans="1:11" s="53" customFormat="1">
      <c r="A753" s="42" t="str">
        <f>IF(AND(B753=$B$1,K753=""),"２",IF(AND(B753=$B$1,K753&lt;&gt;""),"１",IF(B753&gt;$B$1,"３","4")))</f>
        <v>4</v>
      </c>
      <c r="B753" s="43">
        <v>42892</v>
      </c>
      <c r="C753" s="44" t="s">
        <v>47</v>
      </c>
      <c r="D753" s="45">
        <v>20</v>
      </c>
      <c r="E753" s="54" t="s">
        <v>297</v>
      </c>
      <c r="F753" s="55" t="s">
        <v>70</v>
      </c>
      <c r="G753" s="54">
        <v>10</v>
      </c>
      <c r="H753" s="49">
        <f>IF(OR(J753="",K753=""),"",(K753-J753)/TIMEVALUE("1:00")*60)</f>
        <v>4.9999999999999822</v>
      </c>
      <c r="I753" s="50">
        <f>IF(H753="","",G753-H753)</f>
        <v>5.0000000000000178</v>
      </c>
      <c r="J753" s="51">
        <v>0.79166666666666663</v>
      </c>
      <c r="K753" s="52">
        <v>0.79513888888888884</v>
      </c>
    </row>
    <row r="754" spans="1:11" s="53" customFormat="1">
      <c r="A754" s="42" t="str">
        <f>IF(AND(B754=$B$1,K754=""),"２",IF(AND(B754=$B$1,K754&lt;&gt;""),"１",IF(B754&gt;$B$1,"３","4")))</f>
        <v>4</v>
      </c>
      <c r="B754" s="43">
        <v>42892</v>
      </c>
      <c r="C754" s="44" t="s">
        <v>46</v>
      </c>
      <c r="D754" s="45">
        <v>19</v>
      </c>
      <c r="E754" s="46" t="s">
        <v>45</v>
      </c>
      <c r="F754" s="47" t="s">
        <v>72</v>
      </c>
      <c r="G754" s="54">
        <v>60</v>
      </c>
      <c r="H754" s="49">
        <f>IF(OR(J754="",K754=""),"",(K754-J754)/TIMEVALUE("1:00")*60)</f>
        <v>96.999999999999972</v>
      </c>
      <c r="I754" s="50">
        <f>IF(H754="","",G754-H754)</f>
        <v>-36.999999999999972</v>
      </c>
      <c r="J754" s="51">
        <v>0.83333333333333337</v>
      </c>
      <c r="K754" s="52">
        <v>0.90069444444444446</v>
      </c>
    </row>
    <row r="755" spans="1:11" s="53" customFormat="1">
      <c r="A755" s="42" t="str">
        <f>IF(AND(B755=$B$1,K755=""),"２",IF(AND(B755=$B$1,K755&lt;&gt;""),"１",IF(B755&gt;$B$1,"３","4")))</f>
        <v>4</v>
      </c>
      <c r="B755" s="43">
        <v>42892</v>
      </c>
      <c r="C755" s="44" t="s">
        <v>47</v>
      </c>
      <c r="D755" s="45">
        <v>21</v>
      </c>
      <c r="E755" s="46" t="s">
        <v>297</v>
      </c>
      <c r="F755" s="47" t="s">
        <v>73</v>
      </c>
      <c r="G755" s="54">
        <v>120</v>
      </c>
      <c r="H755" s="49">
        <f>IF(OR(J755="",K755=""),"",(K755-J755)/TIMEVALUE("1:00")*60)</f>
        <v>152.00000000000026</v>
      </c>
      <c r="I755" s="50">
        <f>IF(H755="","",G755-H755)</f>
        <v>-32.000000000000256</v>
      </c>
      <c r="J755" s="51">
        <v>0.91666666666666663</v>
      </c>
      <c r="K755" s="52">
        <v>1.0222222222222224</v>
      </c>
    </row>
    <row r="756" spans="1:11" s="53" customFormat="1">
      <c r="A756" s="42" t="str">
        <f>IF(AND(B756=$B$1,K756=""),"２",IF(AND(B756=$B$1,K756&lt;&gt;""),"１",IF(B756&gt;$B$1,"３","4")))</f>
        <v>4</v>
      </c>
      <c r="B756" s="43">
        <v>42893</v>
      </c>
      <c r="C756" s="44" t="s">
        <v>46</v>
      </c>
      <c r="D756" s="45">
        <v>6</v>
      </c>
      <c r="E756" s="46" t="s">
        <v>45</v>
      </c>
      <c r="F756" s="47" t="s">
        <v>50</v>
      </c>
      <c r="G756" s="54">
        <v>60</v>
      </c>
      <c r="H756" s="49">
        <f>IF(OR(J756="",K756=""),"",(K756-J756)/TIMEVALUE("1:00")*60)</f>
        <v>67.000000000000085</v>
      </c>
      <c r="I756" s="50">
        <f>IF(H756="","",G756-H756)</f>
        <v>-7.0000000000000853</v>
      </c>
      <c r="J756" s="51">
        <v>0.30208333333333331</v>
      </c>
      <c r="K756" s="52">
        <v>0.34861111111111115</v>
      </c>
    </row>
    <row r="757" spans="1:11" s="53" customFormat="1">
      <c r="A757" s="42" t="str">
        <f>IF(AND(B757=$B$1,K757=""),"２",IF(AND(B757=$B$1,K757&lt;&gt;""),"１",IF(B757&gt;$B$1,"３","4")))</f>
        <v>4</v>
      </c>
      <c r="B757" s="43">
        <v>42893</v>
      </c>
      <c r="C757" s="44" t="s">
        <v>46</v>
      </c>
      <c r="D757" s="45">
        <v>7</v>
      </c>
      <c r="E757" s="56" t="s">
        <v>45</v>
      </c>
      <c r="F757" s="57" t="s">
        <v>91</v>
      </c>
      <c r="G757" s="54">
        <v>15</v>
      </c>
      <c r="H757" s="49">
        <f>IF(OR(J757="",K757=""),"",(K757-J757)/TIMEVALUE("1:00")*60)</f>
        <v>4.9999999999999023</v>
      </c>
      <c r="I757" s="50">
        <f>IF(H757="","",G757-H757)</f>
        <v>10.000000000000098</v>
      </c>
      <c r="J757" s="51">
        <v>0.34861111111111115</v>
      </c>
      <c r="K757" s="52">
        <v>0.3520833333333333</v>
      </c>
    </row>
    <row r="758" spans="1:11" s="53" customFormat="1">
      <c r="A758" s="42" t="str">
        <f>IF(AND(B758=$B$1,K758=""),"２",IF(AND(B758=$B$1,K758&lt;&gt;""),"１",IF(B758&gt;$B$1,"３","4")))</f>
        <v>4</v>
      </c>
      <c r="B758" s="43">
        <v>42893</v>
      </c>
      <c r="C758" s="44" t="s">
        <v>47</v>
      </c>
      <c r="D758" s="45">
        <v>9</v>
      </c>
      <c r="E758" s="46" t="s">
        <v>45</v>
      </c>
      <c r="F758" s="47" t="s">
        <v>74</v>
      </c>
      <c r="G758" s="54">
        <v>10</v>
      </c>
      <c r="H758" s="49">
        <f>IF(OR(J758="",K758=""),"",(K758-J758)/TIMEVALUE("1:00")*60)</f>
        <v>20.000000000000007</v>
      </c>
      <c r="I758" s="50">
        <f>IF(H758="","",G758-H758)</f>
        <v>-10.000000000000007</v>
      </c>
      <c r="J758" s="51">
        <v>0.3520833333333333</v>
      </c>
      <c r="K758" s="52">
        <v>0.3659722222222222</v>
      </c>
    </row>
    <row r="759" spans="1:11" s="53" customFormat="1">
      <c r="A759" s="42" t="str">
        <f>IF(AND(B759=$B$1,K759=""),"２",IF(AND(B759=$B$1,K759&lt;&gt;""),"１",IF(B759&gt;$B$1,"３","4")))</f>
        <v>4</v>
      </c>
      <c r="B759" s="43">
        <v>42893</v>
      </c>
      <c r="C759" s="44" t="s">
        <v>46</v>
      </c>
      <c r="D759" s="45">
        <v>10</v>
      </c>
      <c r="E759" s="56" t="s">
        <v>45</v>
      </c>
      <c r="F759" s="59" t="s">
        <v>301</v>
      </c>
      <c r="G759" s="54">
        <v>60</v>
      </c>
      <c r="H759" s="49">
        <f>IF(OR(J759="",K759=""),"",(K759-J759)/TIMEVALUE("1:00")*60)</f>
        <v>54.00000000000005</v>
      </c>
      <c r="I759" s="50">
        <f>IF(H759="","",G759-H759)</f>
        <v>5.9999999999999503</v>
      </c>
      <c r="J759" s="51">
        <v>0.3659722222222222</v>
      </c>
      <c r="K759" s="52">
        <v>0.40347222222222223</v>
      </c>
    </row>
    <row r="760" spans="1:11" s="53" customFormat="1">
      <c r="A760" s="42" t="str">
        <f>IF(AND(B760=$B$1,K760=""),"２",IF(AND(B760=$B$1,K760&lt;&gt;""),"１",IF(B760&gt;$B$1,"３","4")))</f>
        <v>4</v>
      </c>
      <c r="B760" s="43">
        <v>42893</v>
      </c>
      <c r="C760" s="44" t="s">
        <v>47</v>
      </c>
      <c r="D760" s="45">
        <v>10</v>
      </c>
      <c r="E760" s="56" t="s">
        <v>45</v>
      </c>
      <c r="F760" s="57" t="s">
        <v>76</v>
      </c>
      <c r="G760" s="54">
        <v>20</v>
      </c>
      <c r="H760" s="49">
        <f>IF(OR(J760="",K760=""),"",(K760-J760)/TIMEVALUE("1:00")*60)</f>
        <v>1.9999999999999929</v>
      </c>
      <c r="I760" s="50">
        <f>IF(H760="","",G760-H760)</f>
        <v>18.000000000000007</v>
      </c>
      <c r="J760" s="51">
        <v>0.40347222222222223</v>
      </c>
      <c r="K760" s="52">
        <v>0.40486111111111112</v>
      </c>
    </row>
    <row r="761" spans="1:11" s="53" customFormat="1">
      <c r="A761" s="42" t="str">
        <f>IF(AND(B761=$B$1,K761=""),"２",IF(AND(B761=$B$1,K761&lt;&gt;""),"１",IF(B761&gt;$B$1,"３","4")))</f>
        <v>4</v>
      </c>
      <c r="B761" s="43">
        <v>42893</v>
      </c>
      <c r="C761" s="44" t="s">
        <v>47</v>
      </c>
      <c r="D761" s="45">
        <v>11</v>
      </c>
      <c r="E761" s="56" t="s">
        <v>45</v>
      </c>
      <c r="F761" s="57" t="s">
        <v>55</v>
      </c>
      <c r="G761" s="54">
        <v>10</v>
      </c>
      <c r="H761" s="49">
        <f>IF(OR(J761="",K761=""),"",(K761-J761)/TIMEVALUE("1:00")*60)</f>
        <v>3.0000000000000693</v>
      </c>
      <c r="I761" s="50">
        <f>IF(H761="","",G761-H761)</f>
        <v>6.9999999999999307</v>
      </c>
      <c r="J761" s="51">
        <v>0.42569444444444443</v>
      </c>
      <c r="K761" s="52">
        <v>0.42777777777777781</v>
      </c>
    </row>
    <row r="762" spans="1:11" s="53" customFormat="1">
      <c r="A762" s="42" t="str">
        <f>IF(AND(B762=$B$1,K762=""),"２",IF(AND(B762=$B$1,K762&lt;&gt;""),"１",IF(B762&gt;$B$1,"３","4")))</f>
        <v>4</v>
      </c>
      <c r="B762" s="43">
        <v>42893</v>
      </c>
      <c r="C762" s="44" t="s">
        <v>259</v>
      </c>
      <c r="D762" s="45">
        <v>19</v>
      </c>
      <c r="E762" s="46" t="s">
        <v>45</v>
      </c>
      <c r="F762" s="55" t="s">
        <v>258</v>
      </c>
      <c r="G762" s="48">
        <v>30</v>
      </c>
      <c r="H762" s="49">
        <f>IF(OR(J762="",K762=""),"",(K762-J762)/TIMEVALUE("1:00")*60)</f>
        <v>29.999999999999972</v>
      </c>
      <c r="I762" s="50">
        <f>IF(H762="","",G762-H762)</f>
        <v>2.8421709430404007E-14</v>
      </c>
      <c r="J762" s="51">
        <v>0.4375</v>
      </c>
      <c r="K762" s="52">
        <v>0.45833333333333331</v>
      </c>
    </row>
    <row r="763" spans="1:11" s="53" customFormat="1">
      <c r="A763" s="42" t="str">
        <f>IF(AND(B763=$B$1,K763=""),"２",IF(AND(B763=$B$1,K763&lt;&gt;""),"１",IF(B763&gt;$B$1,"３","4")))</f>
        <v>4</v>
      </c>
      <c r="B763" s="43">
        <v>42893</v>
      </c>
      <c r="C763" s="44"/>
      <c r="D763" s="45">
        <v>11</v>
      </c>
      <c r="E763" s="56" t="s">
        <v>45</v>
      </c>
      <c r="F763" s="57" t="s">
        <v>298</v>
      </c>
      <c r="G763" s="48">
        <v>150</v>
      </c>
      <c r="H763" s="49">
        <f>IF(OR(J763="",K763=""),"",(K763-J763)/TIMEVALUE("1:00")*60)</f>
        <v>140.00000000000006</v>
      </c>
      <c r="I763" s="50">
        <f>IF(H763="","",G763-H763)</f>
        <v>9.9999999999999432</v>
      </c>
      <c r="J763" s="51">
        <v>0.43402777777777773</v>
      </c>
      <c r="K763" s="52">
        <v>0.53125</v>
      </c>
    </row>
    <row r="764" spans="1:11" s="53" customFormat="1">
      <c r="A764" s="42" t="str">
        <f>IF(AND(B764=$B$1,K764=""),"２",IF(AND(B764=$B$1,K764&lt;&gt;""),"１",IF(B764&gt;$B$1,"３","4")))</f>
        <v>4</v>
      </c>
      <c r="B764" s="43">
        <v>42893</v>
      </c>
      <c r="C764" s="44" t="s">
        <v>47</v>
      </c>
      <c r="D764" s="45">
        <v>14</v>
      </c>
      <c r="E764" s="54" t="s">
        <v>45</v>
      </c>
      <c r="F764" s="55" t="s">
        <v>63</v>
      </c>
      <c r="G764" s="54">
        <v>10</v>
      </c>
      <c r="H764" s="49">
        <f>IF(OR(J764="",K764=""),"",(K764-J764)/TIMEVALUE("1:00")*60)</f>
        <v>5.0000000000001421</v>
      </c>
      <c r="I764" s="50">
        <f>IF(H764="","",G764-H764)</f>
        <v>4.9999999999998579</v>
      </c>
      <c r="J764" s="51">
        <v>0.57291666666666663</v>
      </c>
      <c r="K764" s="52">
        <v>0.57638888888888895</v>
      </c>
    </row>
    <row r="765" spans="1:11" s="53" customFormat="1">
      <c r="A765" s="42" t="str">
        <f>IF(AND(B765=$B$1,K765=""),"２",IF(AND(B765=$B$1,K765&lt;&gt;""),"１",IF(B765&gt;$B$1,"３","4")))</f>
        <v>4</v>
      </c>
      <c r="B765" s="43">
        <v>42893</v>
      </c>
      <c r="C765" s="44" t="s">
        <v>47</v>
      </c>
      <c r="D765" s="45">
        <v>14</v>
      </c>
      <c r="E765" s="54" t="s">
        <v>45</v>
      </c>
      <c r="F765" s="55" t="s">
        <v>80</v>
      </c>
      <c r="G765" s="54">
        <v>20</v>
      </c>
      <c r="H765" s="49">
        <f>IF(OR(J765="",K765=""),"",(K765-J765)/TIMEVALUE("1:00")*60)</f>
        <v>4.9999999999998224</v>
      </c>
      <c r="I765" s="50">
        <f>IF(H765="","",G765-H765)</f>
        <v>15.000000000000178</v>
      </c>
      <c r="J765" s="51">
        <v>0.57638888888888895</v>
      </c>
      <c r="K765" s="52">
        <v>0.57986111111111105</v>
      </c>
    </row>
    <row r="766" spans="1:11" s="53" customFormat="1">
      <c r="A766" s="42" t="str">
        <f>IF(AND(B766=$B$1,K766=""),"２",IF(AND(B766=$B$1,K766&lt;&gt;""),"１",IF(B766&gt;$B$1,"３","4")))</f>
        <v>4</v>
      </c>
      <c r="B766" s="43">
        <v>42893</v>
      </c>
      <c r="C766" s="44"/>
      <c r="D766" s="45">
        <v>14</v>
      </c>
      <c r="E766" s="46" t="s">
        <v>297</v>
      </c>
      <c r="F766" s="47" t="s">
        <v>299</v>
      </c>
      <c r="G766" s="48">
        <v>120</v>
      </c>
      <c r="H766" s="49">
        <f>IF(OR(J766="",K766=""),"",(K766-J766)/TIMEVALUE("1:00")*60)</f>
        <v>254.99999999999989</v>
      </c>
      <c r="I766" s="50">
        <f>IF(H766="","",G766-H766)</f>
        <v>-134.99999999999989</v>
      </c>
      <c r="J766" s="51">
        <v>0.58333333333333337</v>
      </c>
      <c r="K766" s="52">
        <v>0.76041666666666663</v>
      </c>
    </row>
    <row r="767" spans="1:11" s="53" customFormat="1">
      <c r="A767" s="42" t="str">
        <f>IF(AND(B767=$B$1,K767=""),"２",IF(AND(B767=$B$1,K767&lt;&gt;""),"１",IF(B767&gt;$B$1,"３","4")))</f>
        <v>4</v>
      </c>
      <c r="B767" s="43">
        <v>42893</v>
      </c>
      <c r="C767" s="44" t="s">
        <v>47</v>
      </c>
      <c r="D767" s="45">
        <v>17</v>
      </c>
      <c r="E767" s="54" t="s">
        <v>45</v>
      </c>
      <c r="F767" s="55" t="s">
        <v>83</v>
      </c>
      <c r="G767" s="54">
        <v>20</v>
      </c>
      <c r="H767" s="49">
        <f>IF(OR(J767="",K767=""),"",(K767-J767)/TIMEVALUE("1:00")*60)</f>
        <v>3.0000000000001492</v>
      </c>
      <c r="I767" s="50">
        <f>IF(H767="","",G767-H767)</f>
        <v>16.999999999999851</v>
      </c>
      <c r="J767" s="51">
        <v>0.76041666666666663</v>
      </c>
      <c r="K767" s="52">
        <v>0.76250000000000007</v>
      </c>
    </row>
    <row r="768" spans="1:11" s="53" customFormat="1">
      <c r="A768" s="42" t="str">
        <f>IF(AND(B768=$B$1,K768=""),"２",IF(AND(B768=$B$1,K768&lt;&gt;""),"１",IF(B768&gt;$B$1,"３","4")))</f>
        <v>4</v>
      </c>
      <c r="B768" s="43">
        <v>42893</v>
      </c>
      <c r="C768" s="44" t="s">
        <v>47</v>
      </c>
      <c r="D768" s="45">
        <v>17</v>
      </c>
      <c r="E768" s="46" t="s">
        <v>45</v>
      </c>
      <c r="F768" s="47" t="s">
        <v>66</v>
      </c>
      <c r="G768" s="54">
        <v>10</v>
      </c>
      <c r="H768" s="49">
        <f>IF(OR(J768="",K768=""),"",(K768-J768)/TIMEVALUE("1:00")*60)</f>
        <v>12.999999999999794</v>
      </c>
      <c r="I768" s="50">
        <f>IF(H768="","",G768-H768)</f>
        <v>-2.9999999999997939</v>
      </c>
      <c r="J768" s="51">
        <v>0.76250000000000007</v>
      </c>
      <c r="K768" s="52">
        <v>0.7715277777777777</v>
      </c>
    </row>
    <row r="769" spans="1:11" s="53" customFormat="1">
      <c r="A769" s="42" t="str">
        <f>IF(AND(B769=$B$1,K769=""),"２",IF(AND(B769=$B$1,K769&lt;&gt;""),"１",IF(B769&gt;$B$1,"３","4")))</f>
        <v>4</v>
      </c>
      <c r="B769" s="43">
        <v>42893</v>
      </c>
      <c r="C769" s="44" t="s">
        <v>46</v>
      </c>
      <c r="D769" s="45">
        <v>19</v>
      </c>
      <c r="E769" s="56" t="s">
        <v>45</v>
      </c>
      <c r="F769" s="57" t="s">
        <v>72</v>
      </c>
      <c r="G769" s="54">
        <v>60</v>
      </c>
      <c r="H769" s="49">
        <f>IF(OR(J769="",K769=""),"",(K769-J769)/TIMEVALUE("1:00")*60)</f>
        <v>45</v>
      </c>
      <c r="I769" s="50">
        <f>IF(H769="","",G769-H769)</f>
        <v>15</v>
      </c>
      <c r="J769" s="51">
        <v>0.85416666666666663</v>
      </c>
      <c r="K769" s="52">
        <v>0.88541666666666663</v>
      </c>
    </row>
    <row r="770" spans="1:11" s="53" customFormat="1">
      <c r="A770" s="42" t="str">
        <f>IF(AND(B770=$B$1,K770=""),"２",IF(AND(B770=$B$1,K770&lt;&gt;""),"１",IF(B770&gt;$B$1,"３","4")))</f>
        <v>4</v>
      </c>
      <c r="B770" s="43">
        <v>42893</v>
      </c>
      <c r="C770" s="44" t="s">
        <v>47</v>
      </c>
      <c r="D770" s="45">
        <v>21</v>
      </c>
      <c r="E770" s="46" t="s">
        <v>45</v>
      </c>
      <c r="F770" s="47" t="s">
        <v>73</v>
      </c>
      <c r="G770" s="54">
        <v>120</v>
      </c>
      <c r="H770" s="49">
        <f>IF(OR(J770="",K770=""),"",(K770-J770)/TIMEVALUE("1:00")*60)</f>
        <v>227.99999999999983</v>
      </c>
      <c r="I770" s="50">
        <f>IF(H770="","",G770-H770)</f>
        <v>-107.99999999999983</v>
      </c>
      <c r="J770" s="51">
        <v>0.77777777777777779</v>
      </c>
      <c r="K770" s="52">
        <v>0.93611111111111101</v>
      </c>
    </row>
    <row r="771" spans="1:11" s="53" customFormat="1">
      <c r="A771" s="42" t="str">
        <f>IF(AND(B771=$B$1,K771=""),"２",IF(AND(B771=$B$1,K771&lt;&gt;""),"１",IF(B771&gt;$B$1,"３","4")))</f>
        <v>4</v>
      </c>
      <c r="B771" s="43">
        <v>42893</v>
      </c>
      <c r="C771" s="44" t="s">
        <v>47</v>
      </c>
      <c r="D771" s="45">
        <v>20</v>
      </c>
      <c r="E771" s="56" t="s">
        <v>45</v>
      </c>
      <c r="F771" s="57" t="s">
        <v>70</v>
      </c>
      <c r="G771" s="54">
        <v>10</v>
      </c>
      <c r="H771" s="49">
        <f>IF(OR(J771="",K771=""),"",(K771-J771)/TIMEVALUE("1:00")*60)</f>
        <v>1.0000000000001563</v>
      </c>
      <c r="I771" s="50">
        <f>IF(H771="","",G771-H771)</f>
        <v>8.9999999999998437</v>
      </c>
      <c r="J771" s="51">
        <v>0.93611111111111101</v>
      </c>
      <c r="K771" s="52">
        <v>0.93680555555555556</v>
      </c>
    </row>
    <row r="772" spans="1:11" s="53" customFormat="1">
      <c r="A772" s="42" t="str">
        <f>IF(AND(B772=$B$1,K772=""),"２",IF(AND(B772=$B$1,K772&lt;&gt;""),"１",IF(B772&gt;$B$1,"３","4")))</f>
        <v>4</v>
      </c>
      <c r="B772" s="43">
        <v>42894</v>
      </c>
      <c r="C772" s="44" t="s">
        <v>46</v>
      </c>
      <c r="D772" s="45">
        <v>6</v>
      </c>
      <c r="E772" s="56" t="s">
        <v>45</v>
      </c>
      <c r="F772" s="57" t="s">
        <v>50</v>
      </c>
      <c r="G772" s="54">
        <v>60</v>
      </c>
      <c r="H772" s="49">
        <f>IF(OR(J772="",K772=""),"",(K772-J772)/TIMEVALUE("1:00")*60)</f>
        <v>29.999999999999972</v>
      </c>
      <c r="I772" s="50">
        <f>IF(H772="","",G772-H772)</f>
        <v>30.000000000000028</v>
      </c>
      <c r="J772" s="51">
        <v>0.26041666666666669</v>
      </c>
      <c r="K772" s="52">
        <v>0.28125</v>
      </c>
    </row>
    <row r="773" spans="1:11" s="53" customFormat="1">
      <c r="A773" s="42" t="str">
        <f>IF(AND(B773=$B$1,K773=""),"２",IF(AND(B773=$B$1,K773&lt;&gt;""),"１",IF(B773&gt;$B$1,"３","4")))</f>
        <v>4</v>
      </c>
      <c r="B773" s="43">
        <v>42894</v>
      </c>
      <c r="C773" s="44" t="s">
        <v>189</v>
      </c>
      <c r="D773" s="45">
        <v>19</v>
      </c>
      <c r="E773" s="54" t="s">
        <v>45</v>
      </c>
      <c r="F773" s="55" t="s">
        <v>258</v>
      </c>
      <c r="G773" s="54">
        <v>30</v>
      </c>
      <c r="H773" s="49">
        <f>IF(OR(J773="",K773=""),"",(K773-J773)/TIMEVALUE("1:00")*60)</f>
        <v>29.999999999999972</v>
      </c>
      <c r="I773" s="50">
        <f>IF(H773="","",G773-H773)</f>
        <v>2.8421709430404007E-14</v>
      </c>
      <c r="J773" s="51">
        <v>0.2951388888888889</v>
      </c>
      <c r="K773" s="52">
        <v>0.31597222222222221</v>
      </c>
    </row>
    <row r="774" spans="1:11" s="53" customFormat="1">
      <c r="A774" s="42" t="str">
        <f>IF(AND(B774=$B$1,K774=""),"２",IF(AND(B774=$B$1,K774&lt;&gt;""),"１",IF(B774&gt;$B$1,"３","4")))</f>
        <v>4</v>
      </c>
      <c r="B774" s="43">
        <v>42894</v>
      </c>
      <c r="C774" s="44"/>
      <c r="D774" s="45">
        <v>7</v>
      </c>
      <c r="E774" s="56" t="s">
        <v>45</v>
      </c>
      <c r="F774" s="57" t="s">
        <v>111</v>
      </c>
      <c r="G774" s="48">
        <v>90</v>
      </c>
      <c r="H774" s="49">
        <f>IF(OR(J774="",K774=""),"",(K774-J774)/TIMEVALUE("1:00")*60)</f>
        <v>84.999999999999943</v>
      </c>
      <c r="I774" s="50">
        <f>IF(H774="","",G774-H774)</f>
        <v>5.0000000000000568</v>
      </c>
      <c r="J774" s="51">
        <v>0.28125</v>
      </c>
      <c r="K774" s="52">
        <v>0.34027777777777773</v>
      </c>
    </row>
    <row r="775" spans="1:11" s="53" customFormat="1">
      <c r="A775" s="42" t="str">
        <f>IF(AND(B775=$B$1,K775=""),"２",IF(AND(B775=$B$1,K775&lt;&gt;""),"１",IF(B775&gt;$B$1,"３","4")))</f>
        <v>4</v>
      </c>
      <c r="B775" s="43">
        <v>42894</v>
      </c>
      <c r="C775" s="44" t="s">
        <v>46</v>
      </c>
      <c r="D775" s="45">
        <v>7</v>
      </c>
      <c r="E775" s="56" t="s">
        <v>45</v>
      </c>
      <c r="F775" s="57" t="s">
        <v>91</v>
      </c>
      <c r="G775" s="54">
        <v>15</v>
      </c>
      <c r="H775" s="49">
        <f>IF(OR(J775="",K775=""),"",(K775-J775)/TIMEVALUE("1:00")*60)</f>
        <v>13.000000000000034</v>
      </c>
      <c r="I775" s="50">
        <f>IF(H775="","",G775-H775)</f>
        <v>1.9999999999999662</v>
      </c>
      <c r="J775" s="51">
        <v>0.34027777777777773</v>
      </c>
      <c r="K775" s="52">
        <v>0.34930555555555554</v>
      </c>
    </row>
    <row r="776" spans="1:11" s="53" customFormat="1">
      <c r="A776" s="42" t="str">
        <f>IF(AND(B776=$B$1,K776=""),"２",IF(AND(B776=$B$1,K776&lt;&gt;""),"１",IF(B776&gt;$B$1,"３","4")))</f>
        <v>4</v>
      </c>
      <c r="B776" s="43">
        <v>42894</v>
      </c>
      <c r="C776" s="44" t="s">
        <v>46</v>
      </c>
      <c r="D776" s="45">
        <v>6</v>
      </c>
      <c r="E776" s="56" t="s">
        <v>45</v>
      </c>
      <c r="F776" s="57" t="s">
        <v>204</v>
      </c>
      <c r="G776" s="54">
        <v>15</v>
      </c>
      <c r="H776" s="49">
        <f>IF(OR(J776="",K776=""),"",(K776-J776)/TIMEVALUE("1:00")*60)</f>
        <v>5.0000000000000622</v>
      </c>
      <c r="I776" s="50">
        <f>IF(H776="","",G776-H776)</f>
        <v>9.9999999999999378</v>
      </c>
      <c r="J776" s="51">
        <v>0.34930555555555554</v>
      </c>
      <c r="K776" s="52">
        <v>0.3527777777777778</v>
      </c>
    </row>
    <row r="777" spans="1:11" s="53" customFormat="1">
      <c r="A777" s="42" t="str">
        <f>IF(AND(B777=$B$1,K777=""),"２",IF(AND(B777=$B$1,K777&lt;&gt;""),"１",IF(B777&gt;$B$1,"３","4")))</f>
        <v>4</v>
      </c>
      <c r="B777" s="43">
        <v>42894</v>
      </c>
      <c r="C777" s="44" t="s">
        <v>47</v>
      </c>
      <c r="D777" s="45">
        <v>9</v>
      </c>
      <c r="E777" s="46" t="s">
        <v>45</v>
      </c>
      <c r="F777" s="47" t="s">
        <v>74</v>
      </c>
      <c r="G777" s="54">
        <v>10</v>
      </c>
      <c r="H777" s="49">
        <f>IF(OR(J777="",K777=""),"",(K777-J777)/TIMEVALUE("1:00")*60)</f>
        <v>16.99999999999994</v>
      </c>
      <c r="I777" s="50">
        <f>IF(H777="","",G777-H777)</f>
        <v>-6.9999999999999396</v>
      </c>
      <c r="J777" s="51">
        <v>0.3527777777777778</v>
      </c>
      <c r="K777" s="52">
        <v>0.36458333333333331</v>
      </c>
    </row>
    <row r="778" spans="1:11" s="53" customFormat="1">
      <c r="A778" s="42" t="str">
        <f>IF(AND(B778=$B$1,K778=""),"２",IF(AND(B778=$B$1,K778&lt;&gt;""),"１",IF(B778&gt;$B$1,"３","4")))</f>
        <v>4</v>
      </c>
      <c r="B778" s="43">
        <v>42894</v>
      </c>
      <c r="C778" s="44"/>
      <c r="D778" s="45">
        <v>8</v>
      </c>
      <c r="E778" s="56" t="s">
        <v>45</v>
      </c>
      <c r="F778" s="57" t="s">
        <v>303</v>
      </c>
      <c r="G778" s="48">
        <v>60</v>
      </c>
      <c r="H778" s="49">
        <f>IF(OR(J778="",K778=""),"",(K778-J778)/TIMEVALUE("1:00")*60)</f>
        <v>56.000000000000043</v>
      </c>
      <c r="I778" s="50">
        <f>IF(H778="","",G778-H778)</f>
        <v>3.9999999999999574</v>
      </c>
      <c r="J778" s="51">
        <v>0.42708333333333331</v>
      </c>
      <c r="K778" s="52">
        <v>0.46597222222222223</v>
      </c>
    </row>
    <row r="779" spans="1:11" s="53" customFormat="1">
      <c r="A779" s="42" t="str">
        <f>IF(AND(B779=$B$1,K779=""),"２",IF(AND(B779=$B$1,K779&lt;&gt;""),"１",IF(B779&gt;$B$1,"３","4")))</f>
        <v>4</v>
      </c>
      <c r="B779" s="43">
        <v>42894</v>
      </c>
      <c r="C779" s="44"/>
      <c r="D779" s="45">
        <v>8</v>
      </c>
      <c r="E779" s="56" t="s">
        <v>45</v>
      </c>
      <c r="F779" s="57" t="s">
        <v>307</v>
      </c>
      <c r="G779" s="48">
        <v>20</v>
      </c>
      <c r="H779" s="49">
        <f>IF(OR(J779="",K779=""),"",(K779-J779)/TIMEVALUE("1:00")*60)</f>
        <v>5.0000000000000622</v>
      </c>
      <c r="I779" s="50">
        <f>IF(H779="","",G779-H779)</f>
        <v>14.999999999999938</v>
      </c>
      <c r="J779" s="51">
        <v>0.46597222222222223</v>
      </c>
      <c r="K779" s="52">
        <v>0.4694444444444445</v>
      </c>
    </row>
    <row r="780" spans="1:11" s="53" customFormat="1">
      <c r="A780" s="42" t="str">
        <f>IF(AND(B780=$B$1,K780=""),"２",IF(AND(B780=$B$1,K780&lt;&gt;""),"１",IF(B780&gt;$B$1,"３","4")))</f>
        <v>4</v>
      </c>
      <c r="B780" s="43">
        <v>42894</v>
      </c>
      <c r="C780" s="44" t="s">
        <v>47</v>
      </c>
      <c r="D780" s="45">
        <v>11</v>
      </c>
      <c r="E780" s="46" t="s">
        <v>45</v>
      </c>
      <c r="F780" s="47" t="s">
        <v>55</v>
      </c>
      <c r="G780" s="54">
        <v>10</v>
      </c>
      <c r="H780" s="49">
        <f>IF(OR(J780="",K780=""),"",(K780-J780)/TIMEVALUE("1:00")*60)</f>
        <v>14.999999999999947</v>
      </c>
      <c r="I780" s="50">
        <f>IF(H780="","",G780-H780)</f>
        <v>-4.9999999999999467</v>
      </c>
      <c r="J780" s="51">
        <v>0.4694444444444445</v>
      </c>
      <c r="K780" s="52">
        <v>0.47986111111111113</v>
      </c>
    </row>
    <row r="781" spans="1:11" s="53" customFormat="1">
      <c r="A781" s="42" t="str">
        <f>IF(AND(B781=$B$1,K781=""),"２",IF(AND(B781=$B$1,K781&lt;&gt;""),"１",IF(B781&gt;$B$1,"３","4")))</f>
        <v>4</v>
      </c>
      <c r="B781" s="43">
        <v>42894</v>
      </c>
      <c r="C781" s="44"/>
      <c r="D781" s="45">
        <v>11</v>
      </c>
      <c r="E781" s="46" t="s">
        <v>45</v>
      </c>
      <c r="F781" s="47" t="s">
        <v>300</v>
      </c>
      <c r="G781" s="48">
        <v>30</v>
      </c>
      <c r="H781" s="49">
        <f>IF(OR(J781="",K781=""),"",(K781-J781)/TIMEVALUE("1:00")*60)</f>
        <v>38.999999999999943</v>
      </c>
      <c r="I781" s="50">
        <f>IF(H781="","",G781-H781)</f>
        <v>-8.9999999999999432</v>
      </c>
      <c r="J781" s="51">
        <v>0.47986111111111113</v>
      </c>
      <c r="K781" s="52">
        <v>0.50694444444444442</v>
      </c>
    </row>
    <row r="782" spans="1:11" s="53" customFormat="1">
      <c r="A782" s="42" t="str">
        <f>IF(AND(B782=$B$1,K782=""),"２",IF(AND(B782=$B$1,K782&lt;&gt;""),"１",IF(B782&gt;$B$1,"３","4")))</f>
        <v>4</v>
      </c>
      <c r="B782" s="43">
        <v>42894</v>
      </c>
      <c r="C782" s="44" t="s">
        <v>46</v>
      </c>
      <c r="D782" s="45">
        <v>12</v>
      </c>
      <c r="E782" s="56" t="s">
        <v>45</v>
      </c>
      <c r="F782" s="57" t="s">
        <v>59</v>
      </c>
      <c r="G782" s="54">
        <v>60</v>
      </c>
      <c r="H782" s="49">
        <f>IF(OR(J782="",K782=""),"",(K782-J782)/TIMEVALUE("1:00")*60)</f>
        <v>46</v>
      </c>
      <c r="I782" s="50">
        <f>IF(H782="","",G782-H782)</f>
        <v>14</v>
      </c>
      <c r="J782" s="51">
        <v>0.50694444444444442</v>
      </c>
      <c r="K782" s="52">
        <v>0.53888888888888886</v>
      </c>
    </row>
    <row r="783" spans="1:11" s="53" customFormat="1">
      <c r="A783" s="42" t="str">
        <f>IF(AND(B783=$B$1,K783=""),"２",IF(AND(B783=$B$1,K783&lt;&gt;""),"１",IF(B783&gt;$B$1,"３","4")))</f>
        <v>4</v>
      </c>
      <c r="B783" s="43">
        <v>42894</v>
      </c>
      <c r="C783" s="44"/>
      <c r="D783" s="45">
        <v>10</v>
      </c>
      <c r="E783" s="46" t="s">
        <v>45</v>
      </c>
      <c r="F783" s="47" t="s">
        <v>306</v>
      </c>
      <c r="G783" s="48">
        <v>30</v>
      </c>
      <c r="H783" s="49">
        <f>IF(OR(J783="",K783=""),"",(K783-J783)/TIMEVALUE("1:00")*60)</f>
        <v>33.000000000000043</v>
      </c>
      <c r="I783" s="50">
        <f>IF(H783="","",G783-H783)</f>
        <v>-3.0000000000000426</v>
      </c>
      <c r="J783" s="51">
        <v>0.53888888888888886</v>
      </c>
      <c r="K783" s="52">
        <v>0.56180555555555556</v>
      </c>
    </row>
    <row r="784" spans="1:11" s="53" customFormat="1">
      <c r="A784" s="42" t="str">
        <f>IF(AND(B784=$B$1,K784=""),"２",IF(AND(B784=$B$1,K784&lt;&gt;""),"１",IF(B784&gt;$B$1,"３","4")))</f>
        <v>4</v>
      </c>
      <c r="B784" s="43">
        <v>42894</v>
      </c>
      <c r="C784" s="44" t="s">
        <v>47</v>
      </c>
      <c r="D784" s="45">
        <v>14</v>
      </c>
      <c r="E784" s="56" t="s">
        <v>45</v>
      </c>
      <c r="F784" s="57" t="s">
        <v>63</v>
      </c>
      <c r="G784" s="54">
        <v>10</v>
      </c>
      <c r="H784" s="49">
        <f>IF(OR(J784="",K784=""),"",(K784-J784)/TIMEVALUE("1:00")*60)</f>
        <v>5.9999999999999787</v>
      </c>
      <c r="I784" s="50">
        <f>IF(H784="","",G784-H784)</f>
        <v>4.0000000000000213</v>
      </c>
      <c r="J784" s="51">
        <v>0.57291666666666663</v>
      </c>
      <c r="K784" s="52">
        <v>0.57708333333333328</v>
      </c>
    </row>
    <row r="785" spans="1:11" s="53" customFormat="1">
      <c r="A785" s="42" t="str">
        <f>IF(AND(B785=$B$1,K785=""),"２",IF(AND(B785=$B$1,K785&lt;&gt;""),"１",IF(B785&gt;$B$1,"３","4")))</f>
        <v>4</v>
      </c>
      <c r="B785" s="43">
        <v>42894</v>
      </c>
      <c r="C785" s="44"/>
      <c r="D785" s="45">
        <v>15</v>
      </c>
      <c r="E785" s="56" t="s">
        <v>45</v>
      </c>
      <c r="F785" s="57" t="s">
        <v>308</v>
      </c>
      <c r="G785" s="48">
        <v>45</v>
      </c>
      <c r="H785" s="49">
        <f>IF(OR(J785="",K785=""),"",(K785-J785)/TIMEVALUE("1:00")*60)</f>
        <v>27.000000000000064</v>
      </c>
      <c r="I785" s="50">
        <f>IF(H785="","",G785-H785)</f>
        <v>17.999999999999936</v>
      </c>
      <c r="J785" s="51">
        <v>0.57708333333333328</v>
      </c>
      <c r="K785" s="52">
        <v>0.59583333333333333</v>
      </c>
    </row>
    <row r="786" spans="1:11" s="53" customFormat="1">
      <c r="A786" s="42" t="str">
        <f>IF(AND(B786=$B$1,K786=""),"２",IF(AND(B786=$B$1,K786&lt;&gt;""),"１",IF(B786&gt;$B$1,"３","4")))</f>
        <v>4</v>
      </c>
      <c r="B786" s="43">
        <v>42894</v>
      </c>
      <c r="C786" s="44"/>
      <c r="D786" s="45">
        <v>10</v>
      </c>
      <c r="E786" s="46" t="s">
        <v>297</v>
      </c>
      <c r="F786" s="47" t="s">
        <v>305</v>
      </c>
      <c r="G786" s="48">
        <v>30</v>
      </c>
      <c r="H786" s="49">
        <f>IF(OR(J786="",K786=""),"",(K786-J786)/TIMEVALUE("1:00")*60)</f>
        <v>40.000000000000014</v>
      </c>
      <c r="I786" s="50">
        <f>IF(H786="","",G786-H786)</f>
        <v>-10.000000000000014</v>
      </c>
      <c r="J786" s="51">
        <v>0.63541666666666663</v>
      </c>
      <c r="K786" s="52">
        <v>0.66319444444444442</v>
      </c>
    </row>
    <row r="787" spans="1:11" s="53" customFormat="1">
      <c r="A787" s="42" t="str">
        <f>IF(AND(B787=$B$1,K787=""),"２",IF(AND(B787=$B$1,K787&lt;&gt;""),"１",IF(B787&gt;$B$1,"３","4")))</f>
        <v>4</v>
      </c>
      <c r="B787" s="43">
        <v>42894</v>
      </c>
      <c r="C787" s="44" t="s">
        <v>47</v>
      </c>
      <c r="D787" s="45">
        <v>17</v>
      </c>
      <c r="E787" s="46" t="s">
        <v>45</v>
      </c>
      <c r="F787" s="47" t="s">
        <v>66</v>
      </c>
      <c r="G787" s="54">
        <v>10</v>
      </c>
      <c r="H787" s="49">
        <f>IF(OR(J787="",K787=""),"",(K787-J787)/TIMEVALUE("1:00")*60)</f>
        <v>9.9999999999999645</v>
      </c>
      <c r="I787" s="50">
        <f>IF(H787="","",G787-H787)</f>
        <v>3.5527136788005009E-14</v>
      </c>
      <c r="J787" s="51">
        <v>0.70833333333333337</v>
      </c>
      <c r="K787" s="52">
        <v>0.71527777777777779</v>
      </c>
    </row>
    <row r="788" spans="1:11" s="53" customFormat="1">
      <c r="A788" s="42" t="str">
        <f>IF(AND(B788=$B$1,K788=""),"２",IF(AND(B788=$B$1,K788&lt;&gt;""),"１",IF(B788&gt;$B$1,"３","4")))</f>
        <v>4</v>
      </c>
      <c r="B788" s="43">
        <v>42894</v>
      </c>
      <c r="C788" s="44"/>
      <c r="D788" s="45">
        <v>18</v>
      </c>
      <c r="E788" s="46" t="s">
        <v>45</v>
      </c>
      <c r="F788" s="55" t="s">
        <v>304</v>
      </c>
      <c r="G788" s="48">
        <v>180</v>
      </c>
      <c r="H788" s="49">
        <f>IF(OR(J788="",K788=""),"",(K788-J788)/TIMEVALUE("1:00")*60)</f>
        <v>310.00000000000017</v>
      </c>
      <c r="I788" s="50">
        <f>IF(H788="","",G788-H788)</f>
        <v>-130.00000000000017</v>
      </c>
      <c r="J788" s="51">
        <v>0.74305555555555547</v>
      </c>
      <c r="K788" s="52">
        <v>0.95833333333333337</v>
      </c>
    </row>
    <row r="789" spans="1:11" s="53" customFormat="1">
      <c r="A789" s="42" t="str">
        <f>IF(AND(B789=$B$1,K789=""),"２",IF(AND(B789=$B$1,K789&lt;&gt;""),"１",IF(B789&gt;$B$1,"３","4")))</f>
        <v>4</v>
      </c>
      <c r="B789" s="43">
        <v>42894</v>
      </c>
      <c r="C789" s="44" t="s">
        <v>47</v>
      </c>
      <c r="D789" s="45">
        <v>20</v>
      </c>
      <c r="E789" s="56" t="s">
        <v>45</v>
      </c>
      <c r="F789" s="57" t="s">
        <v>70</v>
      </c>
      <c r="G789" s="54">
        <v>10</v>
      </c>
      <c r="H789" s="49">
        <f>IF(OR(J789="",K789=""),"",(K789-J789)/TIMEVALUE("1:00")*60)</f>
        <v>9.9999999999999645</v>
      </c>
      <c r="I789" s="50">
        <f>IF(H789="","",G789-H789)</f>
        <v>3.5527136788005009E-14</v>
      </c>
      <c r="J789" s="51">
        <v>0.95833333333333337</v>
      </c>
      <c r="K789" s="52">
        <v>0.96527777777777779</v>
      </c>
    </row>
    <row r="790" spans="1:11" s="53" customFormat="1">
      <c r="A790" s="42" t="str">
        <f>IF(AND(B790=$B$1,K790=""),"２",IF(AND(B790=$B$1,K790&lt;&gt;""),"１",IF(B790&gt;$B$1,"３","4")))</f>
        <v>4</v>
      </c>
      <c r="B790" s="43">
        <v>42894</v>
      </c>
      <c r="C790" s="44"/>
      <c r="D790" s="45">
        <v>22</v>
      </c>
      <c r="E790" s="56" t="s">
        <v>45</v>
      </c>
      <c r="F790" s="57" t="s">
        <v>290</v>
      </c>
      <c r="G790" s="48">
        <v>90</v>
      </c>
      <c r="H790" s="49">
        <f>IF(OR(J790="",K790=""),"",(K790-J790)/TIMEVALUE("1:00")*60)</f>
        <v>59.999999999999943</v>
      </c>
      <c r="I790" s="50">
        <f>IF(H790="","",G790-H790)</f>
        <v>30.000000000000057</v>
      </c>
      <c r="J790" s="51">
        <v>0.96527777777777779</v>
      </c>
      <c r="K790" s="52">
        <v>1.0069444444444444</v>
      </c>
    </row>
    <row r="791" spans="1:11" s="53" customFormat="1">
      <c r="A791" s="42" t="str">
        <f>IF(AND(B791=$B$1,K791=""),"２",IF(AND(B791=$B$1,K791&lt;&gt;""),"１",IF(B791&gt;$B$1,"３","4")))</f>
        <v>4</v>
      </c>
      <c r="B791" s="43">
        <v>42894</v>
      </c>
      <c r="C791" s="44" t="s">
        <v>47</v>
      </c>
      <c r="D791" s="45">
        <v>21</v>
      </c>
      <c r="E791" s="56" t="s">
        <v>45</v>
      </c>
      <c r="F791" s="57" t="s">
        <v>73</v>
      </c>
      <c r="G791" s="54">
        <v>120</v>
      </c>
      <c r="H791" s="49">
        <f>IF(OR(J791="",K791=""),"",(K791-J791)/TIMEVALUE("1:00")*60)</f>
        <v>80.000000000000028</v>
      </c>
      <c r="I791" s="50">
        <f>IF(H791="","",G791-H791)</f>
        <v>39.999999999999972</v>
      </c>
      <c r="J791" s="51">
        <v>1.0069444444444444</v>
      </c>
      <c r="K791" s="52">
        <v>1.0625</v>
      </c>
    </row>
    <row r="792" spans="1:11" s="53" customFormat="1">
      <c r="A792" s="42" t="str">
        <f>IF(AND(B792=$B$1,K792=""),"２",IF(AND(B792=$B$1,K792&lt;&gt;""),"１",IF(B792&gt;$B$1,"３","4")))</f>
        <v>4</v>
      </c>
      <c r="B792" s="43">
        <v>42895</v>
      </c>
      <c r="C792" s="44" t="s">
        <v>46</v>
      </c>
      <c r="D792" s="45">
        <v>6</v>
      </c>
      <c r="E792" s="56" t="s">
        <v>45</v>
      </c>
      <c r="F792" s="57" t="s">
        <v>50</v>
      </c>
      <c r="G792" s="54">
        <v>60</v>
      </c>
      <c r="H792" s="49">
        <f>IF(OR(J792="",K792=""),"",(K792-J792)/TIMEVALUE("1:00")*60)</f>
        <v>39.999999999999936</v>
      </c>
      <c r="I792" s="50">
        <f>IF(H792="","",G792-H792)</f>
        <v>20.000000000000064</v>
      </c>
      <c r="J792" s="51">
        <v>0.3125</v>
      </c>
      <c r="K792" s="52">
        <v>0.34027777777777773</v>
      </c>
    </row>
    <row r="793" spans="1:11" s="53" customFormat="1">
      <c r="A793" s="42" t="str">
        <f>IF(AND(B793=$B$1,K793=""),"２",IF(AND(B793=$B$1,K793&lt;&gt;""),"１",IF(B793&gt;$B$1,"３","4")))</f>
        <v>4</v>
      </c>
      <c r="B793" s="43">
        <v>42895</v>
      </c>
      <c r="C793" s="44" t="s">
        <v>46</v>
      </c>
      <c r="D793" s="45">
        <v>7</v>
      </c>
      <c r="E793" s="56" t="s">
        <v>45</v>
      </c>
      <c r="F793" s="57" t="s">
        <v>91</v>
      </c>
      <c r="G793" s="54">
        <v>15</v>
      </c>
      <c r="H793" s="49">
        <f>IF(OR(J793="",K793=""),"",(K793-J793)/TIMEVALUE("1:00")*60)</f>
        <v>8.0000000000001315</v>
      </c>
      <c r="I793" s="50">
        <f>IF(H793="","",G793-H793)</f>
        <v>6.9999999999998685</v>
      </c>
      <c r="J793" s="51">
        <v>0.34027777777777773</v>
      </c>
      <c r="K793" s="52">
        <v>0.34583333333333338</v>
      </c>
    </row>
    <row r="794" spans="1:11" s="53" customFormat="1">
      <c r="A794" s="42" t="str">
        <f>IF(AND(B794=$B$1,K794=""),"２",IF(AND(B794=$B$1,K794&lt;&gt;""),"１",IF(B794&gt;$B$1,"３","4")))</f>
        <v>4</v>
      </c>
      <c r="B794" s="43">
        <v>42895</v>
      </c>
      <c r="C794" s="44" t="s">
        <v>46</v>
      </c>
      <c r="D794" s="45">
        <v>6</v>
      </c>
      <c r="E794" s="56" t="s">
        <v>45</v>
      </c>
      <c r="F794" s="57" t="s">
        <v>204</v>
      </c>
      <c r="G794" s="54">
        <v>15</v>
      </c>
      <c r="H794" s="49">
        <f>IF(OR(J794="",K794=""),"",(K794-J794)/TIMEVALUE("1:00")*60)</f>
        <v>1.9999999999999929</v>
      </c>
      <c r="I794" s="50">
        <f>IF(H794="","",G794-H794)</f>
        <v>13.000000000000007</v>
      </c>
      <c r="J794" s="51">
        <v>0.34583333333333338</v>
      </c>
      <c r="K794" s="52">
        <v>0.34722222222222227</v>
      </c>
    </row>
    <row r="795" spans="1:11" s="53" customFormat="1">
      <c r="A795" s="42" t="str">
        <f>IF(AND(B795=$B$1,K795=""),"２",IF(AND(B795=$B$1,K795&lt;&gt;""),"１",IF(B795&gt;$B$1,"３","4")))</f>
        <v>4</v>
      </c>
      <c r="B795" s="43">
        <v>42895</v>
      </c>
      <c r="C795" s="44"/>
      <c r="D795" s="45">
        <v>8</v>
      </c>
      <c r="E795" s="46" t="s">
        <v>45</v>
      </c>
      <c r="F795" s="55" t="s">
        <v>311</v>
      </c>
      <c r="G795" s="48">
        <v>10</v>
      </c>
      <c r="H795" s="49">
        <f>IF(OR(J795="",K795=""),"",(K795-J795)/TIMEVALUE("1:00")*60)</f>
        <v>5.0000000000000622</v>
      </c>
      <c r="I795" s="50">
        <f>IF(H795="","",G795-H795)</f>
        <v>4.9999999999999378</v>
      </c>
      <c r="J795" s="51">
        <v>0.35069444444444442</v>
      </c>
      <c r="K795" s="52">
        <v>0.35416666666666669</v>
      </c>
    </row>
    <row r="796" spans="1:11" s="53" customFormat="1">
      <c r="A796" s="42" t="str">
        <f>IF(AND(B796=$B$1,K796=""),"２",IF(AND(B796=$B$1,K796&lt;&gt;""),"１",IF(B796&gt;$B$1,"３","4")))</f>
        <v>4</v>
      </c>
      <c r="B796" s="43">
        <v>42895</v>
      </c>
      <c r="C796" s="44"/>
      <c r="D796" s="45">
        <v>8</v>
      </c>
      <c r="E796" s="46" t="s">
        <v>45</v>
      </c>
      <c r="F796" s="47" t="s">
        <v>312</v>
      </c>
      <c r="G796" s="48">
        <v>15</v>
      </c>
      <c r="H796" s="49">
        <f>IF(OR(J796="",K796=""),"",(K796-J796)/TIMEVALUE("1:00")*60)</f>
        <v>20.999999999999925</v>
      </c>
      <c r="I796" s="50">
        <f>IF(H796="","",G796-H796)</f>
        <v>-5.9999999999999254</v>
      </c>
      <c r="J796" s="51">
        <v>0.34722222222222227</v>
      </c>
      <c r="K796" s="52">
        <v>0.36180555555555555</v>
      </c>
    </row>
    <row r="797" spans="1:11" s="53" customFormat="1">
      <c r="A797" s="42" t="str">
        <f>IF(AND(B797=$B$1,K797=""),"２",IF(AND(B797=$B$1,K797&lt;&gt;""),"１",IF(B797&gt;$B$1,"３","4")))</f>
        <v>4</v>
      </c>
      <c r="B797" s="43">
        <v>42895</v>
      </c>
      <c r="C797" s="44" t="s">
        <v>47</v>
      </c>
      <c r="D797" s="45">
        <v>10</v>
      </c>
      <c r="E797" s="56" t="s">
        <v>45</v>
      </c>
      <c r="F797" s="57" t="s">
        <v>76</v>
      </c>
      <c r="G797" s="54">
        <v>20</v>
      </c>
      <c r="H797" s="49">
        <f>IF(OR(J797="",K797=""),"",(K797-J797)/TIMEVALUE("1:00")*60)</f>
        <v>4.9999999999999822</v>
      </c>
      <c r="I797" s="50">
        <f>IF(H797="","",G797-H797)</f>
        <v>15.000000000000018</v>
      </c>
      <c r="J797" s="51">
        <v>0.41666666666666669</v>
      </c>
      <c r="K797" s="52">
        <v>0.4201388888888889</v>
      </c>
    </row>
    <row r="798" spans="1:11" s="53" customFormat="1">
      <c r="A798" s="42" t="str">
        <f>IF(AND(B798=$B$1,K798=""),"２",IF(AND(B798=$B$1,K798&lt;&gt;""),"１",IF(B798&gt;$B$1,"３","4")))</f>
        <v>4</v>
      </c>
      <c r="B798" s="43">
        <v>42895</v>
      </c>
      <c r="C798" s="44" t="s">
        <v>47</v>
      </c>
      <c r="D798" s="45">
        <v>11</v>
      </c>
      <c r="E798" s="54" t="s">
        <v>45</v>
      </c>
      <c r="F798" s="55" t="s">
        <v>55</v>
      </c>
      <c r="G798" s="54">
        <v>10</v>
      </c>
      <c r="H798" s="49">
        <f>IF(OR(J798="",K798=""),"",(K798-J798)/TIMEVALUE("1:00")*60)</f>
        <v>4.9999999999999822</v>
      </c>
      <c r="I798" s="50">
        <f>IF(H798="","",G798-H798)</f>
        <v>5.0000000000000178</v>
      </c>
      <c r="J798" s="51">
        <v>0.52777777777777779</v>
      </c>
      <c r="K798" s="52">
        <v>0.53125</v>
      </c>
    </row>
    <row r="799" spans="1:11" s="53" customFormat="1">
      <c r="A799" s="42" t="str">
        <f>IF(AND(B799=$B$1,K799=""),"２",IF(AND(B799=$B$1,K799&lt;&gt;""),"１",IF(B799&gt;$B$1,"３","4")))</f>
        <v>4</v>
      </c>
      <c r="B799" s="43">
        <v>42895</v>
      </c>
      <c r="C799" s="44"/>
      <c r="D799" s="45">
        <v>9</v>
      </c>
      <c r="E799" s="46" t="s">
        <v>45</v>
      </c>
      <c r="F799" s="47" t="s">
        <v>310</v>
      </c>
      <c r="G799" s="48">
        <v>180</v>
      </c>
      <c r="H799" s="49">
        <f>IF(OR(J799="",K799=""),"",(K799-J799)/TIMEVALUE("1:00")*60)</f>
        <v>304.99999999999989</v>
      </c>
      <c r="I799" s="50">
        <f>IF(H799="","",G799-H799)</f>
        <v>-124.99999999999989</v>
      </c>
      <c r="J799" s="51">
        <v>0.36805555555555558</v>
      </c>
      <c r="K799" s="52">
        <v>0.57986111111111105</v>
      </c>
    </row>
    <row r="800" spans="1:11" s="53" customFormat="1">
      <c r="A800" s="42" t="str">
        <f>IF(AND(B800=$B$1,K800=""),"２",IF(AND(B800=$B$1,K800&lt;&gt;""),"１",IF(B800&gt;$B$1,"３","4")))</f>
        <v>4</v>
      </c>
      <c r="B800" s="43">
        <v>42895</v>
      </c>
      <c r="C800" s="44" t="s">
        <v>46</v>
      </c>
      <c r="D800" s="45">
        <v>12</v>
      </c>
      <c r="E800" s="56" t="s">
        <v>45</v>
      </c>
      <c r="F800" s="57" t="s">
        <v>59</v>
      </c>
      <c r="G800" s="54">
        <v>60</v>
      </c>
      <c r="H800" s="49">
        <f>IF(OR(J800="",K800=""),"",(K800-J800)/TIMEVALUE("1:00")*60)</f>
        <v>16.000000000000103</v>
      </c>
      <c r="I800" s="50">
        <f>IF(H800="","",G800-H800)</f>
        <v>43.999999999999901</v>
      </c>
      <c r="J800" s="51">
        <v>0.57986111111111105</v>
      </c>
      <c r="K800" s="52">
        <v>0.59097222222222223</v>
      </c>
    </row>
    <row r="801" spans="1:11" s="53" customFormat="1">
      <c r="A801" s="42" t="str">
        <f>IF(AND(B801=$B$1,K801=""),"２",IF(AND(B801=$B$1,K801&lt;&gt;""),"１",IF(B801&gt;$B$1,"３","4")))</f>
        <v>4</v>
      </c>
      <c r="B801" s="43">
        <v>42895</v>
      </c>
      <c r="C801" s="44" t="s">
        <v>47</v>
      </c>
      <c r="D801" s="45">
        <v>14</v>
      </c>
      <c r="E801" s="56" t="s">
        <v>45</v>
      </c>
      <c r="F801" s="57" t="s">
        <v>80</v>
      </c>
      <c r="G801" s="54">
        <v>20</v>
      </c>
      <c r="H801" s="49">
        <f>IF(OR(J801="",K801=""),"",(K801-J801)/TIMEVALUE("1:00")*60)</f>
        <v>3.9999999999999858</v>
      </c>
      <c r="I801" s="50">
        <f>IF(H801="","",G801-H801)</f>
        <v>16.000000000000014</v>
      </c>
      <c r="J801" s="51">
        <v>0.59097222222222223</v>
      </c>
      <c r="K801" s="52">
        <v>0.59375</v>
      </c>
    </row>
    <row r="802" spans="1:11" s="53" customFormat="1">
      <c r="A802" s="42" t="str">
        <f>IF(AND(B802=$B$1,K802=""),"２",IF(AND(B802=$B$1,K802&lt;&gt;""),"１",IF(B802&gt;$B$1,"３","4")))</f>
        <v>4</v>
      </c>
      <c r="B802" s="43">
        <v>42895</v>
      </c>
      <c r="C802" s="44" t="s">
        <v>47</v>
      </c>
      <c r="D802" s="45">
        <v>14</v>
      </c>
      <c r="E802" s="46" t="s">
        <v>45</v>
      </c>
      <c r="F802" s="47" t="s">
        <v>63</v>
      </c>
      <c r="G802" s="54">
        <v>10</v>
      </c>
      <c r="H802" s="49">
        <f>IF(OR(J802="",K802=""),"",(K802-J802)/TIMEVALUE("1:00")*60)</f>
        <v>12.999999999999954</v>
      </c>
      <c r="I802" s="50">
        <f>IF(H802="","",G802-H802)</f>
        <v>-2.9999999999999538</v>
      </c>
      <c r="J802" s="51">
        <v>0.59375</v>
      </c>
      <c r="K802" s="52">
        <v>0.60277777777777775</v>
      </c>
    </row>
    <row r="803" spans="1:11" s="53" customFormat="1">
      <c r="A803" s="42" t="str">
        <f>IF(AND(B803=$B$1,K803=""),"２",IF(AND(B803=$B$1,K803&lt;&gt;""),"１",IF(B803&gt;$B$1,"３","4")))</f>
        <v>4</v>
      </c>
      <c r="B803" s="43">
        <v>42895</v>
      </c>
      <c r="C803" s="44"/>
      <c r="D803" s="45">
        <v>14</v>
      </c>
      <c r="E803" s="46" t="s">
        <v>45</v>
      </c>
      <c r="F803" s="47" t="s">
        <v>160</v>
      </c>
      <c r="G803" s="48">
        <v>90</v>
      </c>
      <c r="H803" s="49">
        <f>IF(OR(J803="",K803=""),"",(K803-J803)/TIMEVALUE("1:00")*60)</f>
        <v>102.00000000000011</v>
      </c>
      <c r="I803" s="50">
        <f>IF(H803="","",G803-H803)</f>
        <v>-12.000000000000114</v>
      </c>
      <c r="J803" s="51">
        <v>0.60277777777777775</v>
      </c>
      <c r="K803" s="52">
        <v>0.67361111111111116</v>
      </c>
    </row>
    <row r="804" spans="1:11" s="53" customFormat="1">
      <c r="A804" s="42" t="str">
        <f>IF(AND(B804=$B$1,K804=""),"２",IF(AND(B804=$B$1,K804&lt;&gt;""),"１",IF(B804&gt;$B$1,"３","4")))</f>
        <v>4</v>
      </c>
      <c r="B804" s="43">
        <v>42895</v>
      </c>
      <c r="C804" s="44" t="s">
        <v>47</v>
      </c>
      <c r="D804" s="45">
        <v>17</v>
      </c>
      <c r="E804" s="46" t="s">
        <v>45</v>
      </c>
      <c r="F804" s="47" t="s">
        <v>66</v>
      </c>
      <c r="G804" s="54">
        <v>10</v>
      </c>
      <c r="H804" s="49">
        <f>IF(OR(J804="",K804=""),"",(K804-J804)/TIMEVALUE("1:00")*60)</f>
        <v>17.999999999999776</v>
      </c>
      <c r="I804" s="50">
        <f>IF(H804="","",G804-H804)</f>
        <v>-7.9999999999997762</v>
      </c>
      <c r="J804" s="51">
        <v>0.67361111111111116</v>
      </c>
      <c r="K804" s="52">
        <v>0.68611111111111101</v>
      </c>
    </row>
    <row r="805" spans="1:11" s="53" customFormat="1">
      <c r="A805" s="42" t="str">
        <f>IF(AND(B805=$B$1,K805=""),"２",IF(AND(B805=$B$1,K805&lt;&gt;""),"１",IF(B805&gt;$B$1,"３","4")))</f>
        <v>4</v>
      </c>
      <c r="B805" s="43">
        <v>42895</v>
      </c>
      <c r="C805" s="44" t="s">
        <v>47</v>
      </c>
      <c r="D805" s="45">
        <v>17</v>
      </c>
      <c r="E805" s="46" t="s">
        <v>45</v>
      </c>
      <c r="F805" s="47" t="s">
        <v>83</v>
      </c>
      <c r="G805" s="54">
        <v>20</v>
      </c>
      <c r="H805" s="49">
        <f>IF(OR(J805="",K805=""),"",(K805-J805)/TIMEVALUE("1:00")*60)</f>
        <v>141.00000000000014</v>
      </c>
      <c r="I805" s="50">
        <f>IF(H805="","",G805-H805)</f>
        <v>-121.00000000000014</v>
      </c>
      <c r="J805" s="51">
        <v>0.68611111111111101</v>
      </c>
      <c r="K805" s="52">
        <v>0.78402777777777777</v>
      </c>
    </row>
    <row r="806" spans="1:11" s="53" customFormat="1">
      <c r="A806" s="42" t="str">
        <f>IF(AND(B806=$B$1,K806=""),"２",IF(AND(B806=$B$1,K806&lt;&gt;""),"１",IF(B806&gt;$B$1,"３","4")))</f>
        <v>4</v>
      </c>
      <c r="B806" s="43">
        <v>42895</v>
      </c>
      <c r="C806" s="44" t="s">
        <v>47</v>
      </c>
      <c r="D806" s="45">
        <v>20</v>
      </c>
      <c r="E806" s="54" t="s">
        <v>45</v>
      </c>
      <c r="F806" s="55" t="s">
        <v>70</v>
      </c>
      <c r="G806" s="54">
        <v>10</v>
      </c>
      <c r="H806" s="49">
        <f>IF(OR(J806="",K806=""),"",(K806-J806)/TIMEVALUE("1:00")*60)</f>
        <v>9.9999999999999645</v>
      </c>
      <c r="I806" s="50">
        <f>IF(H806="","",G806-H806)</f>
        <v>3.5527136788005009E-14</v>
      </c>
      <c r="J806" s="51">
        <v>0.83333333333333337</v>
      </c>
      <c r="K806" s="52">
        <v>0.84027777777777779</v>
      </c>
    </row>
    <row r="807" spans="1:11" s="53" customFormat="1">
      <c r="A807" s="42" t="str">
        <f>IF(AND(B807=$B$1,K807=""),"２",IF(AND(B807=$B$1,K807&lt;&gt;""),"１",IF(B807&gt;$B$1,"３","4")))</f>
        <v>4</v>
      </c>
      <c r="B807" s="43">
        <v>42895</v>
      </c>
      <c r="C807" s="44" t="s">
        <v>46</v>
      </c>
      <c r="D807" s="45">
        <v>19</v>
      </c>
      <c r="E807" s="56" t="s">
        <v>45</v>
      </c>
      <c r="F807" s="57" t="s">
        <v>72</v>
      </c>
      <c r="G807" s="54">
        <v>60</v>
      </c>
      <c r="H807" s="49">
        <f>IF(OR(J807="",K807=""),"",(K807-J807)/TIMEVALUE("1:00")*60)</f>
        <v>59.000000000000114</v>
      </c>
      <c r="I807" s="50">
        <f>IF(H807="","",G807-H807)</f>
        <v>0.99999999999988631</v>
      </c>
      <c r="J807" s="51">
        <v>0.84375</v>
      </c>
      <c r="K807" s="52">
        <v>0.8847222222222223</v>
      </c>
    </row>
    <row r="808" spans="1:11" s="53" customFormat="1">
      <c r="A808" s="42" t="str">
        <f>IF(AND(B808=$B$1,K808=""),"２",IF(AND(B808=$B$1,K808&lt;&gt;""),"１",IF(B808&gt;$B$1,"３","4")))</f>
        <v>4</v>
      </c>
      <c r="B808" s="43">
        <v>42895</v>
      </c>
      <c r="C808" s="44" t="s">
        <v>47</v>
      </c>
      <c r="D808" s="45">
        <v>21</v>
      </c>
      <c r="E808" s="56" t="s">
        <v>45</v>
      </c>
      <c r="F808" s="57" t="s">
        <v>73</v>
      </c>
      <c r="G808" s="54">
        <v>120</v>
      </c>
      <c r="H808" s="49">
        <f>IF(OR(J808="",K808=""),"",(K808-J808)/TIMEVALUE("1:00")*60)</f>
        <v>147.9999999999998</v>
      </c>
      <c r="I808" s="50">
        <f>IF(H808="","",G808-H808)</f>
        <v>-27.999999999999801</v>
      </c>
      <c r="J808" s="51">
        <v>0.8847222222222223</v>
      </c>
      <c r="K808" s="52">
        <v>0.98749999999999993</v>
      </c>
    </row>
    <row r="809" spans="1:11" s="53" customFormat="1">
      <c r="A809" s="42" t="str">
        <f>IF(AND(B809=$B$1,K809=""),"２",IF(AND(B809=$B$1,K809&lt;&gt;""),"１",IF(B809&gt;$B$1,"３","4")))</f>
        <v>4</v>
      </c>
      <c r="B809" s="43">
        <v>42898</v>
      </c>
      <c r="C809" s="44" t="s">
        <v>46</v>
      </c>
      <c r="D809" s="45">
        <v>6</v>
      </c>
      <c r="E809" s="46" t="s">
        <v>313</v>
      </c>
      <c r="F809" s="47" t="s">
        <v>50</v>
      </c>
      <c r="G809" s="54">
        <v>60</v>
      </c>
      <c r="H809" s="49">
        <f>IF(OR(J809="",K809=""),"",(K809-J809)/TIMEVALUE("1:00")*60)</f>
        <v>105.99999999999994</v>
      </c>
      <c r="I809" s="50">
        <f>IF(H809="","",G809-H809)</f>
        <v>-45.999999999999943</v>
      </c>
      <c r="J809" s="51">
        <v>0.2638888888888889</v>
      </c>
      <c r="K809" s="52">
        <v>0.33749999999999997</v>
      </c>
    </row>
    <row r="810" spans="1:11" s="53" customFormat="1">
      <c r="A810" s="42" t="str">
        <f>IF(AND(B810=$B$1,K810=""),"２",IF(AND(B810=$B$1,K810&lt;&gt;""),"１",IF(B810&gt;$B$1,"３","4")))</f>
        <v>4</v>
      </c>
      <c r="B810" s="43">
        <v>42898</v>
      </c>
      <c r="C810" s="44" t="s">
        <v>46</v>
      </c>
      <c r="D810" s="45">
        <v>7</v>
      </c>
      <c r="E810" s="56" t="s">
        <v>45</v>
      </c>
      <c r="F810" s="57" t="s">
        <v>91</v>
      </c>
      <c r="G810" s="54">
        <v>15</v>
      </c>
      <c r="H810" s="49">
        <f>IF(OR(J810="",K810=""),"",(K810-J810)/TIMEVALUE("1:00")*60)</f>
        <v>7.9999999999999716</v>
      </c>
      <c r="I810" s="50">
        <f>IF(H810="","",G810-H810)</f>
        <v>7.0000000000000284</v>
      </c>
      <c r="J810" s="51">
        <v>0.33749999999999997</v>
      </c>
      <c r="K810" s="52">
        <v>0.3430555555555555</v>
      </c>
    </row>
    <row r="811" spans="1:11" s="53" customFormat="1">
      <c r="A811" s="42" t="str">
        <f>IF(AND(B811=$B$1,K811=""),"２",IF(AND(B811=$B$1,K811&lt;&gt;""),"１",IF(B811&gt;$B$1,"３","4")))</f>
        <v>4</v>
      </c>
      <c r="B811" s="43">
        <v>42898</v>
      </c>
      <c r="C811" s="44"/>
      <c r="D811" s="45">
        <v>8</v>
      </c>
      <c r="E811" s="46" t="s">
        <v>45</v>
      </c>
      <c r="F811" s="47" t="s">
        <v>317</v>
      </c>
      <c r="G811" s="48">
        <v>15</v>
      </c>
      <c r="H811" s="49">
        <f>IF(OR(J811="",K811=""),"",(K811-J811)/TIMEVALUE("1:00")*60)</f>
        <v>22.000000000000082</v>
      </c>
      <c r="I811" s="50">
        <f>IF(H811="","",G811-H811)</f>
        <v>-7.0000000000000817</v>
      </c>
      <c r="J811" s="51">
        <v>0.3430555555555555</v>
      </c>
      <c r="K811" s="52">
        <v>0.35833333333333334</v>
      </c>
    </row>
    <row r="812" spans="1:11" s="53" customFormat="1">
      <c r="A812" s="42" t="str">
        <f>IF(AND(B812=$B$1,K812=""),"２",IF(AND(B812=$B$1,K812&lt;&gt;""),"１",IF(B812&gt;$B$1,"３","4")))</f>
        <v>4</v>
      </c>
      <c r="B812" s="43">
        <v>42898</v>
      </c>
      <c r="C812" s="44" t="s">
        <v>47</v>
      </c>
      <c r="D812" s="45">
        <v>9</v>
      </c>
      <c r="E812" s="46" t="s">
        <v>45</v>
      </c>
      <c r="F812" s="47" t="s">
        <v>74</v>
      </c>
      <c r="G812" s="54">
        <v>10</v>
      </c>
      <c r="H812" s="49">
        <f>IF(OR(J812="",K812=""),"",(K812-J812)/TIMEVALUE("1:00")*60)</f>
        <v>14.00000000000003</v>
      </c>
      <c r="I812" s="50">
        <f>IF(H812="","",G812-H812)</f>
        <v>-4.0000000000000302</v>
      </c>
      <c r="J812" s="51">
        <v>0.35833333333333334</v>
      </c>
      <c r="K812" s="52">
        <v>0.36805555555555558</v>
      </c>
    </row>
    <row r="813" spans="1:11" s="53" customFormat="1">
      <c r="A813" s="42" t="str">
        <f>IF(AND(B813=$B$1,K813=""),"２",IF(AND(B813=$B$1,K813&lt;&gt;""),"１",IF(B813&gt;$B$1,"３","4")))</f>
        <v>4</v>
      </c>
      <c r="B813" s="43">
        <v>42898</v>
      </c>
      <c r="C813" s="44" t="s">
        <v>47</v>
      </c>
      <c r="D813" s="45">
        <v>10</v>
      </c>
      <c r="E813" s="54" t="s">
        <v>45</v>
      </c>
      <c r="F813" s="55" t="s">
        <v>76</v>
      </c>
      <c r="G813" s="54">
        <v>20</v>
      </c>
      <c r="H813" s="49">
        <f>IF(OR(J813="",K813=""),"",(K813-J813)/TIMEVALUE("1:00")*60)</f>
        <v>4.9999999999999822</v>
      </c>
      <c r="I813" s="50">
        <f>IF(H813="","",G813-H813)</f>
        <v>15.000000000000018</v>
      </c>
      <c r="J813" s="51">
        <v>0.3923611111111111</v>
      </c>
      <c r="K813" s="52">
        <v>0.39583333333333331</v>
      </c>
    </row>
    <row r="814" spans="1:11" s="53" customFormat="1">
      <c r="A814" s="42" t="str">
        <f>IF(AND(B814=$B$1,K814=""),"２",IF(AND(B814=$B$1,K814&lt;&gt;""),"１",IF(B814&gt;$B$1,"３","4")))</f>
        <v>4</v>
      </c>
      <c r="B814" s="43">
        <v>42898</v>
      </c>
      <c r="C814" s="44" t="s">
        <v>47</v>
      </c>
      <c r="D814" s="45">
        <v>11</v>
      </c>
      <c r="E814" s="54" t="s">
        <v>45</v>
      </c>
      <c r="F814" s="55" t="s">
        <v>55</v>
      </c>
      <c r="G814" s="54">
        <v>10</v>
      </c>
      <c r="H814" s="49">
        <f>IF(OR(J814="",K814=""),"",(K814-J814)/TIMEVALUE("1:00")*60)</f>
        <v>9.9999999999999645</v>
      </c>
      <c r="I814" s="50">
        <f>IF(H814="","",G814-H814)</f>
        <v>3.5527136788005009E-14</v>
      </c>
      <c r="J814" s="51">
        <v>0.41666666666666669</v>
      </c>
      <c r="K814" s="52">
        <v>0.4236111111111111</v>
      </c>
    </row>
    <row r="815" spans="1:11" s="53" customFormat="1">
      <c r="A815" s="42" t="str">
        <f>IF(AND(B815=$B$1,K815=""),"２",IF(AND(B815=$B$1,K815&lt;&gt;""),"１",IF(B815&gt;$B$1,"３","4")))</f>
        <v>4</v>
      </c>
      <c r="B815" s="43">
        <v>42898</v>
      </c>
      <c r="C815" s="44"/>
      <c r="D815" s="45">
        <v>9</v>
      </c>
      <c r="E815" s="46" t="s">
        <v>45</v>
      </c>
      <c r="F815" s="47" t="s">
        <v>314</v>
      </c>
      <c r="G815" s="48">
        <v>90</v>
      </c>
      <c r="H815" s="49">
        <f>IF(OR(J815="",K815=""),"",(K815-J815)/TIMEVALUE("1:00")*60)</f>
        <v>95.000000000000057</v>
      </c>
      <c r="I815" s="50">
        <f>IF(H815="","",G815-H815)</f>
        <v>-5.0000000000000568</v>
      </c>
      <c r="J815" s="51">
        <v>0.39583333333333331</v>
      </c>
      <c r="K815" s="52">
        <v>0.46180555555555558</v>
      </c>
    </row>
    <row r="816" spans="1:11" s="53" customFormat="1">
      <c r="A816" s="42" t="str">
        <f>IF(AND(B816=$B$1,K816=""),"２",IF(AND(B816=$B$1,K816&lt;&gt;""),"１",IF(B816&gt;$B$1,"３","4")))</f>
        <v>4</v>
      </c>
      <c r="B816" s="43">
        <v>42898</v>
      </c>
      <c r="C816" s="44" t="s">
        <v>189</v>
      </c>
      <c r="D816" s="45">
        <v>19</v>
      </c>
      <c r="E816" s="54" t="s">
        <v>45</v>
      </c>
      <c r="F816" s="55" t="s">
        <v>258</v>
      </c>
      <c r="G816" s="54">
        <v>30</v>
      </c>
      <c r="H816" s="49">
        <f>IF(OR(J816="",K816=""),"",(K816-J816)/TIMEVALUE("1:00")*60)</f>
        <v>30.000000000000053</v>
      </c>
      <c r="I816" s="50">
        <f>IF(H816="","",G816-H816)</f>
        <v>-5.3290705182007514E-14</v>
      </c>
      <c r="J816" s="51">
        <v>0.49305555555555558</v>
      </c>
      <c r="K816" s="52">
        <v>0.51388888888888895</v>
      </c>
    </row>
    <row r="817" spans="1:11" s="53" customFormat="1">
      <c r="A817" s="42" t="str">
        <f>IF(AND(B817=$B$1,K817=""),"２",IF(AND(B817=$B$1,K817&lt;&gt;""),"１",IF(B817&gt;$B$1,"３","4")))</f>
        <v>4</v>
      </c>
      <c r="B817" s="43">
        <v>42898</v>
      </c>
      <c r="C817" s="44" t="s">
        <v>46</v>
      </c>
      <c r="D817" s="45">
        <v>12</v>
      </c>
      <c r="E817" s="54" t="s">
        <v>45</v>
      </c>
      <c r="F817" s="55" t="s">
        <v>59</v>
      </c>
      <c r="G817" s="54">
        <v>60</v>
      </c>
      <c r="H817" s="49">
        <f>IF(OR(J817="",K817=""),"",(K817-J817)/TIMEVALUE("1:00")*60)</f>
        <v>34.999999999999872</v>
      </c>
      <c r="I817" s="50">
        <f>IF(H817="","",G817-H817)</f>
        <v>25.000000000000128</v>
      </c>
      <c r="J817" s="51">
        <v>0.51388888888888895</v>
      </c>
      <c r="K817" s="52">
        <v>0.53819444444444442</v>
      </c>
    </row>
    <row r="818" spans="1:11" s="53" customFormat="1">
      <c r="A818" s="42" t="str">
        <f>IF(AND(B818=$B$1,K818=""),"２",IF(AND(B818=$B$1,K818&lt;&gt;""),"１",IF(B818&gt;$B$1,"３","4")))</f>
        <v>4</v>
      </c>
      <c r="B818" s="43">
        <v>42898</v>
      </c>
      <c r="C818" s="44"/>
      <c r="D818" s="45">
        <v>11</v>
      </c>
      <c r="E818" s="46" t="s">
        <v>45</v>
      </c>
      <c r="F818" s="47" t="s">
        <v>309</v>
      </c>
      <c r="G818" s="48">
        <v>180</v>
      </c>
      <c r="H818" s="49">
        <f>IF(OR(J818="",K818=""),"",(K818-J818)/TIMEVALUE("1:00")*60)</f>
        <v>182</v>
      </c>
      <c r="I818" s="50">
        <f>IF(H818="","",G818-H818)</f>
        <v>-2</v>
      </c>
      <c r="J818" s="51">
        <v>0.46180555555555558</v>
      </c>
      <c r="K818" s="52">
        <v>0.58819444444444446</v>
      </c>
    </row>
    <row r="819" spans="1:11" s="53" customFormat="1">
      <c r="A819" s="42" t="str">
        <f>IF(AND(B819=$B$1,K819=""),"２",IF(AND(B819=$B$1,K819&lt;&gt;""),"１",IF(B819&gt;$B$1,"３","4")))</f>
        <v>4</v>
      </c>
      <c r="B819" s="43">
        <v>42898</v>
      </c>
      <c r="C819" s="44" t="s">
        <v>47</v>
      </c>
      <c r="D819" s="45">
        <v>14</v>
      </c>
      <c r="E819" s="56" t="s">
        <v>45</v>
      </c>
      <c r="F819" s="57" t="s">
        <v>63</v>
      </c>
      <c r="G819" s="54">
        <v>10</v>
      </c>
      <c r="H819" s="49">
        <f>IF(OR(J819="",K819=""),"",(K819-J819)/TIMEVALUE("1:00")*60)</f>
        <v>7.9999999999999716</v>
      </c>
      <c r="I819" s="50">
        <f>IF(H819="","",G819-H819)</f>
        <v>2.0000000000000284</v>
      </c>
      <c r="J819" s="51">
        <v>0.58819444444444446</v>
      </c>
      <c r="K819" s="52">
        <v>0.59375</v>
      </c>
    </row>
    <row r="820" spans="1:11" s="53" customFormat="1">
      <c r="A820" s="42" t="str">
        <f>IF(AND(B820=$B$1,K820=""),"２",IF(AND(B820=$B$1,K820&lt;&gt;""),"１",IF(B820&gt;$B$1,"３","4")))</f>
        <v>4</v>
      </c>
      <c r="B820" s="43">
        <v>42898</v>
      </c>
      <c r="C820" s="44" t="s">
        <v>47</v>
      </c>
      <c r="D820" s="45">
        <v>14</v>
      </c>
      <c r="E820" s="46" t="s">
        <v>45</v>
      </c>
      <c r="F820" s="47" t="s">
        <v>80</v>
      </c>
      <c r="G820" s="54">
        <v>20</v>
      </c>
      <c r="H820" s="49">
        <f>IF(OR(J820="",K820=""),"",(K820-J820)/TIMEVALUE("1:00")*60)</f>
        <v>43.000000000000007</v>
      </c>
      <c r="I820" s="50">
        <f>IF(H820="","",G820-H820)</f>
        <v>-23.000000000000007</v>
      </c>
      <c r="J820" s="51">
        <v>0.59375</v>
      </c>
      <c r="K820" s="52">
        <v>0.62361111111111112</v>
      </c>
    </row>
    <row r="821" spans="1:11" s="53" customFormat="1">
      <c r="A821" s="42" t="str">
        <f>IF(AND(B821=$B$1,K821=""),"２",IF(AND(B821=$B$1,K821&lt;&gt;""),"１",IF(B821&gt;$B$1,"３","4")))</f>
        <v>4</v>
      </c>
      <c r="B821" s="43">
        <v>42898</v>
      </c>
      <c r="C821" s="44"/>
      <c r="D821" s="45">
        <v>13</v>
      </c>
      <c r="E821" s="56" t="s">
        <v>45</v>
      </c>
      <c r="F821" s="57" t="s">
        <v>318</v>
      </c>
      <c r="G821" s="48">
        <v>20</v>
      </c>
      <c r="H821" s="49">
        <f>IF(OR(J821="",K821=""),"",(K821-J821)/TIMEVALUE("1:00")*60)</f>
        <v>15.000000000000107</v>
      </c>
      <c r="I821" s="50">
        <f>IF(H821="","",G821-H821)</f>
        <v>4.9999999999998934</v>
      </c>
      <c r="J821" s="51">
        <v>0.63541666666666663</v>
      </c>
      <c r="K821" s="52">
        <v>0.64583333333333337</v>
      </c>
    </row>
    <row r="822" spans="1:11" s="53" customFormat="1">
      <c r="A822" s="42" t="str">
        <f>IF(AND(B822=$B$1,K822=""),"２",IF(AND(B822=$B$1,K822&lt;&gt;""),"１",IF(B822&gt;$B$1,"３","4")))</f>
        <v>4</v>
      </c>
      <c r="B822" s="43">
        <v>42898</v>
      </c>
      <c r="C822" s="44" t="s">
        <v>47</v>
      </c>
      <c r="D822" s="45">
        <v>17</v>
      </c>
      <c r="E822" s="54" t="s">
        <v>45</v>
      </c>
      <c r="F822" s="55" t="s">
        <v>83</v>
      </c>
      <c r="G822" s="54">
        <v>20</v>
      </c>
      <c r="H822" s="49">
        <f>IF(OR(J822="",K822=""),"",(K822-J822)/TIMEVALUE("1:00")*60)</f>
        <v>4.9999999999998224</v>
      </c>
      <c r="I822" s="50">
        <f>IF(H822="","",G822-H822)</f>
        <v>15.000000000000178</v>
      </c>
      <c r="J822" s="51">
        <v>0.69444444444444453</v>
      </c>
      <c r="K822" s="52">
        <v>0.69791666666666663</v>
      </c>
    </row>
    <row r="823" spans="1:11" s="53" customFormat="1">
      <c r="A823" s="42" t="str">
        <f>IF(AND(B823=$B$1,K823=""),"２",IF(AND(B823=$B$1,K823&lt;&gt;""),"１",IF(B823&gt;$B$1,"３","4")))</f>
        <v>4</v>
      </c>
      <c r="B823" s="43">
        <v>42898</v>
      </c>
      <c r="C823" s="44" t="s">
        <v>47</v>
      </c>
      <c r="D823" s="45">
        <v>17</v>
      </c>
      <c r="E823" s="56" t="s">
        <v>45</v>
      </c>
      <c r="F823" s="57" t="s">
        <v>66</v>
      </c>
      <c r="G823" s="54">
        <v>10</v>
      </c>
      <c r="H823" s="49">
        <f>IF(OR(J823="",K823=""),"",(K823-J823)/TIMEVALUE("1:00")*60)</f>
        <v>4.9999999999999822</v>
      </c>
      <c r="I823" s="50">
        <f>IF(H823="","",G823-H823)</f>
        <v>5.0000000000000178</v>
      </c>
      <c r="J823" s="51">
        <v>0.69791666666666663</v>
      </c>
      <c r="K823" s="52">
        <v>0.70138888888888884</v>
      </c>
    </row>
    <row r="824" spans="1:11" s="53" customFormat="1">
      <c r="A824" s="42" t="str">
        <f>IF(AND(B824=$B$1,K824=""),"２",IF(AND(B824=$B$1,K824&lt;&gt;""),"１",IF(B824&gt;$B$1,"３","4")))</f>
        <v>4</v>
      </c>
      <c r="B824" s="43">
        <v>42898</v>
      </c>
      <c r="C824" s="44" t="s">
        <v>47</v>
      </c>
      <c r="D824" s="45">
        <v>21</v>
      </c>
      <c r="E824" s="54" t="s">
        <v>45</v>
      </c>
      <c r="F824" s="55" t="s">
        <v>73</v>
      </c>
      <c r="G824" s="54">
        <v>120</v>
      </c>
      <c r="H824" s="49">
        <f>IF(OR(J824="",K824=""),"",(K824-J824)/TIMEVALUE("1:00")*60)</f>
        <v>180</v>
      </c>
      <c r="I824" s="50">
        <f>IF(H824="","",G824-H824)</f>
        <v>-60</v>
      </c>
      <c r="J824" s="51">
        <v>0.70833333333333337</v>
      </c>
      <c r="K824" s="52">
        <v>0.83333333333333337</v>
      </c>
    </row>
    <row r="825" spans="1:11" s="53" customFormat="1">
      <c r="A825" s="42" t="str">
        <f>IF(AND(B825=$B$1,K825=""),"２",IF(AND(B825=$B$1,K825&lt;&gt;""),"１",IF(B825&gt;$B$1,"３","4")))</f>
        <v>4</v>
      </c>
      <c r="B825" s="43">
        <v>42898</v>
      </c>
      <c r="C825" s="44" t="s">
        <v>46</v>
      </c>
      <c r="D825" s="45">
        <v>19</v>
      </c>
      <c r="E825" s="56" t="s">
        <v>45</v>
      </c>
      <c r="F825" s="57" t="s">
        <v>72</v>
      </c>
      <c r="G825" s="54">
        <v>60</v>
      </c>
      <c r="H825" s="49">
        <f>IF(OR(J825="",K825=""),"",(K825-J825)/TIMEVALUE("1:00")*60)</f>
        <v>55.000000000000128</v>
      </c>
      <c r="I825" s="50">
        <f>IF(H825="","",G825-H825)</f>
        <v>4.9999999999998721</v>
      </c>
      <c r="J825" s="51">
        <v>0.84375</v>
      </c>
      <c r="K825" s="52">
        <v>0.88194444444444453</v>
      </c>
    </row>
    <row r="826" spans="1:11" s="53" customFormat="1">
      <c r="A826" s="42" t="str">
        <f>IF(AND(B826=$B$1,K826=""),"２",IF(AND(B826=$B$1,K826&lt;&gt;""),"１",IF(B826&gt;$B$1,"３","4")))</f>
        <v>4</v>
      </c>
      <c r="B826" s="43">
        <v>42898</v>
      </c>
      <c r="C826" s="44" t="s">
        <v>47</v>
      </c>
      <c r="D826" s="45">
        <v>20</v>
      </c>
      <c r="E826" s="56" t="s">
        <v>45</v>
      </c>
      <c r="F826" s="57" t="s">
        <v>70</v>
      </c>
      <c r="G826" s="54">
        <v>10</v>
      </c>
      <c r="H826" s="49">
        <f>IF(OR(J826="",K826=""),"",(K826-J826)/TIMEVALUE("1:00")*60)</f>
        <v>4.9999999999999822</v>
      </c>
      <c r="I826" s="50">
        <f>IF(H826="","",G826-H826)</f>
        <v>5.0000000000000178</v>
      </c>
      <c r="J826" s="51">
        <v>0.91666666666666663</v>
      </c>
      <c r="K826" s="52">
        <v>0.92013888888888884</v>
      </c>
    </row>
    <row r="827" spans="1:11" s="53" customFormat="1">
      <c r="A827" s="42" t="str">
        <f>IF(AND(B827=$B$1,K827=""),"２",IF(AND(B827=$B$1,K827&lt;&gt;""),"１",IF(B827&gt;$B$1,"３","4")))</f>
        <v>4</v>
      </c>
      <c r="B827" s="43">
        <v>42898</v>
      </c>
      <c r="C827" s="44" t="s">
        <v>46</v>
      </c>
      <c r="D827" s="45">
        <v>21</v>
      </c>
      <c r="E827" s="46" t="s">
        <v>45</v>
      </c>
      <c r="F827" s="47" t="s">
        <v>69</v>
      </c>
      <c r="G827" s="54">
        <v>10</v>
      </c>
      <c r="H827" s="49">
        <f>IF(OR(J827="",K827=""),"",(K827-J827)/TIMEVALUE("1:00")*60)</f>
        <v>20.000000000000249</v>
      </c>
      <c r="I827" s="50">
        <f>IF(H827="","",G827-H827)</f>
        <v>-10.000000000000249</v>
      </c>
      <c r="J827" s="51">
        <v>0.93055555555555547</v>
      </c>
      <c r="K827" s="52">
        <v>0.94444444444444453</v>
      </c>
    </row>
    <row r="828" spans="1:11" s="53" customFormat="1">
      <c r="A828" s="42" t="str">
        <f>IF(AND(B828=$B$1,K828=""),"２",IF(AND(B828=$B$1,K828&lt;&gt;""),"１",IF(B828&gt;$B$1,"３","4")))</f>
        <v>4</v>
      </c>
      <c r="B828" s="43">
        <v>42899</v>
      </c>
      <c r="C828" s="44"/>
      <c r="D828" s="45">
        <v>7</v>
      </c>
      <c r="E828" s="46" t="s">
        <v>45</v>
      </c>
      <c r="F828" s="47" t="s">
        <v>127</v>
      </c>
      <c r="G828" s="48">
        <v>30</v>
      </c>
      <c r="H828" s="49">
        <f>IF(OR(J828="",K828=""),"",(K828-J828)/TIMEVALUE("1:00")*60)</f>
        <v>30.000000000000053</v>
      </c>
      <c r="I828" s="50">
        <f>IF(H828="","",G828-H828)</f>
        <v>-5.3290705182007514E-14</v>
      </c>
      <c r="J828" s="51">
        <v>0.2986111111111111</v>
      </c>
      <c r="K828" s="52">
        <v>0.31944444444444448</v>
      </c>
    </row>
    <row r="829" spans="1:11" s="53" customFormat="1">
      <c r="A829" s="42" t="str">
        <f>IF(AND(B829=$B$1,K829=""),"２",IF(AND(B829=$B$1,K829&lt;&gt;""),"１",IF(B829&gt;$B$1,"３","4")))</f>
        <v>4</v>
      </c>
      <c r="B829" s="43">
        <v>42899</v>
      </c>
      <c r="C829" s="44" t="s">
        <v>46</v>
      </c>
      <c r="D829" s="45">
        <v>6</v>
      </c>
      <c r="E829" s="56" t="s">
        <v>45</v>
      </c>
      <c r="F829" s="57" t="s">
        <v>50</v>
      </c>
      <c r="G829" s="54">
        <v>60</v>
      </c>
      <c r="H829" s="49">
        <f>IF(OR(J829="",K829=""),"",(K829-J829)/TIMEVALUE("1:00")*60)</f>
        <v>59.999999999999943</v>
      </c>
      <c r="I829" s="50">
        <f>IF(H829="","",G829-H829)</f>
        <v>5.6843418860808015E-14</v>
      </c>
      <c r="J829" s="51">
        <v>0.31944444444444448</v>
      </c>
      <c r="K829" s="52">
        <v>0.3611111111111111</v>
      </c>
    </row>
    <row r="830" spans="1:11" s="53" customFormat="1">
      <c r="A830" s="42" t="str">
        <f>IF(AND(B830=$B$1,K830=""),"２",IF(AND(B830=$B$1,K830&lt;&gt;""),"１",IF(B830&gt;$B$1,"３","4")))</f>
        <v>4</v>
      </c>
      <c r="B830" s="43">
        <v>42899</v>
      </c>
      <c r="C830" s="44" t="s">
        <v>46</v>
      </c>
      <c r="D830" s="45">
        <v>7</v>
      </c>
      <c r="E830" s="56" t="s">
        <v>45</v>
      </c>
      <c r="F830" s="57" t="s">
        <v>91</v>
      </c>
      <c r="G830" s="54">
        <v>15</v>
      </c>
      <c r="H830" s="49">
        <f>IF(OR(J830="",K830=""),"",(K830-J830)/TIMEVALUE("1:00")*60)</f>
        <v>2.9999999999999893</v>
      </c>
      <c r="I830" s="50">
        <f>IF(H830="","",G830-H830)</f>
        <v>12.000000000000011</v>
      </c>
      <c r="J830" s="51">
        <v>0.3611111111111111</v>
      </c>
      <c r="K830" s="52">
        <v>0.36319444444444443</v>
      </c>
    </row>
    <row r="831" spans="1:11" s="53" customFormat="1">
      <c r="A831" s="42" t="str">
        <f>IF(AND(B831=$B$1,K831=""),"２",IF(AND(B831=$B$1,K831&lt;&gt;""),"１",IF(B831&gt;$B$1,"３","4")))</f>
        <v>4</v>
      </c>
      <c r="B831" s="43">
        <v>42899</v>
      </c>
      <c r="C831" s="44" t="s">
        <v>46</v>
      </c>
      <c r="D831" s="45">
        <v>6</v>
      </c>
      <c r="E831" s="56" t="s">
        <v>45</v>
      </c>
      <c r="F831" s="57" t="s">
        <v>204</v>
      </c>
      <c r="G831" s="54">
        <v>15</v>
      </c>
      <c r="H831" s="49">
        <f>IF(OR(J831="",K831=""),"",(K831-J831)/TIMEVALUE("1:00")*60)</f>
        <v>5.0000000000000622</v>
      </c>
      <c r="I831" s="50">
        <f>IF(H831="","",G831-H831)</f>
        <v>9.9999999999999378</v>
      </c>
      <c r="J831" s="51">
        <v>0.36319444444444443</v>
      </c>
      <c r="K831" s="52">
        <v>0.3666666666666667</v>
      </c>
    </row>
    <row r="832" spans="1:11" s="53" customFormat="1">
      <c r="A832" s="42" t="str">
        <f>IF(AND(B832=$B$1,K832=""),"２",IF(AND(B832=$B$1,K832&lt;&gt;""),"１",IF(B832&gt;$B$1,"３","4")))</f>
        <v>4</v>
      </c>
      <c r="B832" s="43">
        <v>42899</v>
      </c>
      <c r="C832" s="44" t="s">
        <v>47</v>
      </c>
      <c r="D832" s="45">
        <v>9</v>
      </c>
      <c r="E832" s="46" t="s">
        <v>45</v>
      </c>
      <c r="F832" s="47" t="s">
        <v>74</v>
      </c>
      <c r="G832" s="54">
        <v>10</v>
      </c>
      <c r="H832" s="49">
        <f>IF(OR(J832="",K832=""),"",(K832-J832)/TIMEVALUE("1:00")*60)</f>
        <v>21.000000000000007</v>
      </c>
      <c r="I832" s="50">
        <f>IF(H832="","",G832-H832)</f>
        <v>-11.000000000000007</v>
      </c>
      <c r="J832" s="51">
        <v>0.3666666666666667</v>
      </c>
      <c r="K832" s="52">
        <v>0.38125000000000003</v>
      </c>
    </row>
    <row r="833" spans="1:11" s="53" customFormat="1">
      <c r="A833" s="42" t="str">
        <f>IF(AND(B833=$B$1,K833=""),"２",IF(AND(B833=$B$1,K833&lt;&gt;""),"１",IF(B833&gt;$B$1,"３","4")))</f>
        <v>4</v>
      </c>
      <c r="B833" s="43">
        <v>42899</v>
      </c>
      <c r="C833" s="44"/>
      <c r="D833" s="45">
        <v>10</v>
      </c>
      <c r="E833" s="46" t="s">
        <v>45</v>
      </c>
      <c r="F833" s="47" t="s">
        <v>315</v>
      </c>
      <c r="G833" s="48">
        <v>90</v>
      </c>
      <c r="H833" s="49">
        <f>IF(OR(J833="",K833=""),"",(K833-J833)/TIMEVALUE("1:00")*60)</f>
        <v>95.000000000000057</v>
      </c>
      <c r="I833" s="50">
        <f>IF(H833="","",G833-H833)</f>
        <v>-5.0000000000000568</v>
      </c>
      <c r="J833" s="51">
        <v>0.40625</v>
      </c>
      <c r="K833" s="52">
        <v>0.47222222222222227</v>
      </c>
    </row>
    <row r="834" spans="1:11" s="53" customFormat="1">
      <c r="A834" s="42" t="str">
        <f>IF(AND(B834=$B$1,K834=""),"２",IF(AND(B834=$B$1,K834&lt;&gt;""),"１",IF(B834&gt;$B$1,"３","4")))</f>
        <v>4</v>
      </c>
      <c r="B834" s="43">
        <v>42899</v>
      </c>
      <c r="C834" s="44"/>
      <c r="D834" s="45">
        <v>11</v>
      </c>
      <c r="E834" s="46" t="s">
        <v>313</v>
      </c>
      <c r="F834" s="47" t="s">
        <v>316</v>
      </c>
      <c r="G834" s="48">
        <v>30</v>
      </c>
      <c r="H834" s="49">
        <f>IF(OR(J834="",K834=""),"",(K834-J834)/TIMEVALUE("1:00")*60)</f>
        <v>32.999999999999886</v>
      </c>
      <c r="I834" s="50">
        <f>IF(H834="","",G834-H834)</f>
        <v>-2.9999999999998863</v>
      </c>
      <c r="J834" s="51">
        <v>0.47222222222222227</v>
      </c>
      <c r="K834" s="52">
        <v>0.49513888888888885</v>
      </c>
    </row>
    <row r="835" spans="1:11" s="53" customFormat="1">
      <c r="A835" s="42" t="str">
        <f>IF(AND(B835=$B$1,K835=""),"２",IF(AND(B835=$B$1,K835&lt;&gt;""),"１",IF(B835&gt;$B$1,"３","4")))</f>
        <v>4</v>
      </c>
      <c r="B835" s="43">
        <v>42899</v>
      </c>
      <c r="C835" s="44" t="s">
        <v>47</v>
      </c>
      <c r="D835" s="45">
        <v>10</v>
      </c>
      <c r="E835" s="46" t="s">
        <v>45</v>
      </c>
      <c r="F835" s="47" t="s">
        <v>76</v>
      </c>
      <c r="G835" s="54">
        <v>20</v>
      </c>
      <c r="H835" s="49">
        <f>IF(OR(J835="",K835=""),"",(K835-J835)/TIMEVALUE("1:00")*60)</f>
        <v>42.000000000000092</v>
      </c>
      <c r="I835" s="50">
        <f>IF(H835="","",G835-H835)</f>
        <v>-22.000000000000092</v>
      </c>
      <c r="J835" s="51">
        <v>0.49513888888888885</v>
      </c>
      <c r="K835" s="52">
        <v>0.52430555555555558</v>
      </c>
    </row>
    <row r="836" spans="1:11" s="53" customFormat="1">
      <c r="A836" s="42" t="str">
        <f>IF(AND(B836=$B$1,K836=""),"２",IF(AND(B836=$B$1,K836&lt;&gt;""),"１",IF(B836&gt;$B$1,"３","4")))</f>
        <v>4</v>
      </c>
      <c r="B836" s="43">
        <v>42899</v>
      </c>
      <c r="C836" s="44" t="s">
        <v>47</v>
      </c>
      <c r="D836" s="45">
        <v>11</v>
      </c>
      <c r="E836" s="56" t="s">
        <v>45</v>
      </c>
      <c r="F836" s="57" t="s">
        <v>55</v>
      </c>
      <c r="G836" s="54">
        <v>10</v>
      </c>
      <c r="H836" s="49">
        <f>IF(OR(J836="",K836=""),"",(K836-J836)/TIMEVALUE("1:00")*60)</f>
        <v>5.9999999999999787</v>
      </c>
      <c r="I836" s="50">
        <f>IF(H836="","",G836-H836)</f>
        <v>4.0000000000000213</v>
      </c>
      <c r="J836" s="51">
        <v>0.52430555555555558</v>
      </c>
      <c r="K836" s="52">
        <v>0.52847222222222223</v>
      </c>
    </row>
    <row r="837" spans="1:11" s="53" customFormat="1">
      <c r="A837" s="42" t="str">
        <f>IF(AND(B837=$B$1,K837=""),"２",IF(AND(B837=$B$1,K837&lt;&gt;""),"１",IF(B837&gt;$B$1,"３","4")))</f>
        <v>4</v>
      </c>
      <c r="B837" s="43">
        <v>42899</v>
      </c>
      <c r="C837" s="44" t="s">
        <v>46</v>
      </c>
      <c r="D837" s="45">
        <v>12</v>
      </c>
      <c r="E837" s="56" t="s">
        <v>45</v>
      </c>
      <c r="F837" s="57" t="s">
        <v>59</v>
      </c>
      <c r="G837" s="54">
        <v>60</v>
      </c>
      <c r="H837" s="49">
        <f>IF(OR(J837="",K837=""),"",(K837-J837)/TIMEVALUE("1:00")*60)</f>
        <v>53.999999999999972</v>
      </c>
      <c r="I837" s="50">
        <f>IF(H837="","",G837-H837)</f>
        <v>6.0000000000000284</v>
      </c>
      <c r="J837" s="51">
        <v>0.52847222222222223</v>
      </c>
      <c r="K837" s="52">
        <v>0.56597222222222221</v>
      </c>
    </row>
    <row r="838" spans="1:11" s="53" customFormat="1">
      <c r="A838" s="42" t="str">
        <f>IF(AND(B838=$B$1,K838=""),"２",IF(AND(B838=$B$1,K838&lt;&gt;""),"１",IF(B838&gt;$B$1,"３","4")))</f>
        <v>4</v>
      </c>
      <c r="B838" s="43">
        <v>42899</v>
      </c>
      <c r="C838" s="44" t="s">
        <v>47</v>
      </c>
      <c r="D838" s="45">
        <v>14</v>
      </c>
      <c r="E838" s="56" t="s">
        <v>45</v>
      </c>
      <c r="F838" s="57" t="s">
        <v>80</v>
      </c>
      <c r="G838" s="54">
        <v>20</v>
      </c>
      <c r="H838" s="49">
        <f>IF(OR(J838="",K838=""),"",(K838-J838)/TIMEVALUE("1:00")*60)</f>
        <v>1.9999999999999929</v>
      </c>
      <c r="I838" s="50">
        <f>IF(H838="","",G838-H838)</f>
        <v>18.000000000000007</v>
      </c>
      <c r="J838" s="51">
        <v>0.59722222222222221</v>
      </c>
      <c r="K838" s="52">
        <v>0.59861111111111109</v>
      </c>
    </row>
    <row r="839" spans="1:11" s="53" customFormat="1">
      <c r="A839" s="42" t="str">
        <f>IF(AND(B839=$B$1,K839=""),"２",IF(AND(B839=$B$1,K839&lt;&gt;""),"１",IF(B839&gt;$B$1,"３","4")))</f>
        <v>4</v>
      </c>
      <c r="B839" s="43">
        <v>42899</v>
      </c>
      <c r="C839" s="44" t="s">
        <v>47</v>
      </c>
      <c r="D839" s="45">
        <v>14</v>
      </c>
      <c r="E839" s="56" t="s">
        <v>45</v>
      </c>
      <c r="F839" s="57" t="s">
        <v>63</v>
      </c>
      <c r="G839" s="54">
        <v>10</v>
      </c>
      <c r="H839" s="49">
        <f>IF(OR(J839="",K839=""),"",(K839-J839)/TIMEVALUE("1:00")*60)</f>
        <v>2.9999999999999893</v>
      </c>
      <c r="I839" s="50">
        <f>IF(H839="","",G839-H839)</f>
        <v>7.0000000000000107</v>
      </c>
      <c r="J839" s="51">
        <v>0.59861111111111109</v>
      </c>
      <c r="K839" s="52">
        <v>0.60069444444444442</v>
      </c>
    </row>
    <row r="840" spans="1:11" s="53" customFormat="1">
      <c r="A840" s="42" t="str">
        <f>IF(AND(B840=$B$1,K840=""),"２",IF(AND(B840=$B$1,K840&lt;&gt;""),"１",IF(B840&gt;$B$1,"３","4")))</f>
        <v>4</v>
      </c>
      <c r="B840" s="43">
        <v>42899</v>
      </c>
      <c r="C840" s="44" t="s">
        <v>47</v>
      </c>
      <c r="D840" s="45">
        <v>17</v>
      </c>
      <c r="E840" s="56" t="s">
        <v>45</v>
      </c>
      <c r="F840" s="57" t="s">
        <v>83</v>
      </c>
      <c r="G840" s="54">
        <v>20</v>
      </c>
      <c r="H840" s="49">
        <f>IF(OR(J840="",K840=""),"",(K840-J840)/TIMEVALUE("1:00")*60)</f>
        <v>4.9999999999998224</v>
      </c>
      <c r="I840" s="50">
        <f>IF(H840="","",G840-H840)</f>
        <v>15.000000000000178</v>
      </c>
      <c r="J840" s="51">
        <v>0.72569444444444453</v>
      </c>
      <c r="K840" s="52">
        <v>0.72916666666666663</v>
      </c>
    </row>
    <row r="841" spans="1:11" s="53" customFormat="1">
      <c r="A841" s="42" t="str">
        <f>IF(AND(B841=$B$1,K841=""),"２",IF(AND(B841=$B$1,K841&lt;&gt;""),"１",IF(B841&gt;$B$1,"３","4")))</f>
        <v>4</v>
      </c>
      <c r="B841" s="43">
        <v>42899</v>
      </c>
      <c r="C841" s="44" t="s">
        <v>47</v>
      </c>
      <c r="D841" s="45">
        <v>17</v>
      </c>
      <c r="E841" s="56" t="s">
        <v>45</v>
      </c>
      <c r="F841" s="57" t="s">
        <v>66</v>
      </c>
      <c r="G841" s="54">
        <v>10</v>
      </c>
      <c r="H841" s="49">
        <f>IF(OR(J841="",K841=""),"",(K841-J841)/TIMEVALUE("1:00")*60)</f>
        <v>0.99999999999999645</v>
      </c>
      <c r="I841" s="50">
        <f>IF(H841="","",G841-H841)</f>
        <v>9.0000000000000036</v>
      </c>
      <c r="J841" s="51">
        <v>0.72916666666666663</v>
      </c>
      <c r="K841" s="52">
        <v>0.72986111111111107</v>
      </c>
    </row>
    <row r="842" spans="1:11" s="53" customFormat="1">
      <c r="A842" s="42" t="str">
        <f>IF(AND(B842=$B$1,K842=""),"２",IF(AND(B842=$B$1,K842&lt;&gt;""),"１",IF(B842&gt;$B$1,"３","4")))</f>
        <v>4</v>
      </c>
      <c r="B842" s="43">
        <v>42899</v>
      </c>
      <c r="C842" s="44" t="s">
        <v>46</v>
      </c>
      <c r="D842" s="45">
        <v>19</v>
      </c>
      <c r="E842" s="56" t="s">
        <v>45</v>
      </c>
      <c r="F842" s="57" t="s">
        <v>72</v>
      </c>
      <c r="G842" s="54">
        <v>60</v>
      </c>
      <c r="H842" s="49">
        <f>IF(OR(J842="",K842=""),"",(K842-J842)/TIMEVALUE("1:00")*60)</f>
        <v>59.999999999999943</v>
      </c>
      <c r="I842" s="50">
        <f>IF(H842="","",G842-H842)</f>
        <v>5.6843418860808015E-14</v>
      </c>
      <c r="J842" s="51">
        <v>0.86111111111111116</v>
      </c>
      <c r="K842" s="52">
        <v>0.90277777777777779</v>
      </c>
    </row>
    <row r="843" spans="1:11" s="53" customFormat="1">
      <c r="A843" s="42" t="str">
        <f>IF(AND(B843=$B$1,K843=""),"２",IF(AND(B843=$B$1,K843&lt;&gt;""),"１",IF(B843&gt;$B$1,"３","4")))</f>
        <v>4</v>
      </c>
      <c r="B843" s="43">
        <v>42899</v>
      </c>
      <c r="C843" s="44" t="s">
        <v>47</v>
      </c>
      <c r="D843" s="45">
        <v>21</v>
      </c>
      <c r="E843" s="46" t="s">
        <v>45</v>
      </c>
      <c r="F843" s="47" t="s">
        <v>73</v>
      </c>
      <c r="G843" s="54">
        <v>120</v>
      </c>
      <c r="H843" s="49">
        <f>IF(OR(J843="",K843=""),"",(K843-J843)/TIMEVALUE("1:00")*60)</f>
        <v>300.00000000000006</v>
      </c>
      <c r="I843" s="50">
        <f>IF(H843="","",G843-H843)</f>
        <v>-180.00000000000006</v>
      </c>
      <c r="J843" s="51">
        <v>0.75</v>
      </c>
      <c r="K843" s="52">
        <v>0.95833333333333337</v>
      </c>
    </row>
    <row r="844" spans="1:11" s="53" customFormat="1">
      <c r="A844" s="42" t="str">
        <f>IF(AND(B844=$B$1,K844=""),"２",IF(AND(B844=$B$1,K844&lt;&gt;""),"１",IF(B844&gt;$B$1,"３","4")))</f>
        <v>4</v>
      </c>
      <c r="B844" s="43">
        <v>42899</v>
      </c>
      <c r="C844" s="44" t="s">
        <v>47</v>
      </c>
      <c r="D844" s="45">
        <v>20</v>
      </c>
      <c r="E844" s="56" t="s">
        <v>45</v>
      </c>
      <c r="F844" s="57" t="s">
        <v>70</v>
      </c>
      <c r="G844" s="54">
        <v>10</v>
      </c>
      <c r="H844" s="49">
        <f>IF(OR(J844="",K844=""),"",(K844-J844)/TIMEVALUE("1:00")*60)</f>
        <v>3.9999999999999858</v>
      </c>
      <c r="I844" s="50">
        <f>IF(H844="","",G844-H844)</f>
        <v>6.0000000000000142</v>
      </c>
      <c r="J844" s="51">
        <v>0.95833333333333337</v>
      </c>
      <c r="K844" s="52">
        <v>0.96111111111111114</v>
      </c>
    </row>
    <row r="845" spans="1:11" s="53" customFormat="1">
      <c r="A845" s="42" t="str">
        <f>IF(AND(B845=$B$1,K845=""),"２",IF(AND(B845=$B$1,K845&lt;&gt;""),"１",IF(B845&gt;$B$1,"３","4")))</f>
        <v>4</v>
      </c>
      <c r="B845" s="43">
        <v>42900</v>
      </c>
      <c r="C845" s="44" t="s">
        <v>46</v>
      </c>
      <c r="D845" s="45">
        <v>6</v>
      </c>
      <c r="E845" s="56" t="s">
        <v>45</v>
      </c>
      <c r="F845" s="57" t="s">
        <v>50</v>
      </c>
      <c r="G845" s="54">
        <v>60</v>
      </c>
      <c r="H845" s="49">
        <f>IF(OR(J845="",K845=""),"",(K845-J845)/TIMEVALUE("1:00")*60)</f>
        <v>34.999999999999957</v>
      </c>
      <c r="I845" s="50">
        <f>IF(H845="","",G845-H845)</f>
        <v>25.000000000000043</v>
      </c>
      <c r="J845" s="51">
        <v>0.25694444444444448</v>
      </c>
      <c r="K845" s="52">
        <v>0.28125</v>
      </c>
    </row>
    <row r="846" spans="1:11" s="53" customFormat="1">
      <c r="A846" s="42" t="str">
        <f>IF(AND(B846=$B$1,K846=""),"２",IF(AND(B846=$B$1,K846&lt;&gt;""),"１",IF(B846&gt;$B$1,"３","4")))</f>
        <v>4</v>
      </c>
      <c r="B846" s="43">
        <v>42900</v>
      </c>
      <c r="C846" s="44" t="s">
        <v>189</v>
      </c>
      <c r="D846" s="45">
        <v>19</v>
      </c>
      <c r="E846" s="54" t="s">
        <v>45</v>
      </c>
      <c r="F846" s="55" t="s">
        <v>258</v>
      </c>
      <c r="G846" s="54">
        <v>30</v>
      </c>
      <c r="H846" s="49">
        <f>IF(OR(J846="",K846=""),"",(K846-J846)/TIMEVALUE("1:00")*60)</f>
        <v>30.000000000000053</v>
      </c>
      <c r="I846" s="50">
        <f>IF(H846="","",G846-H846)</f>
        <v>-5.3290705182007514E-14</v>
      </c>
      <c r="J846" s="51">
        <v>0.2986111111111111</v>
      </c>
      <c r="K846" s="52">
        <v>0.31944444444444448</v>
      </c>
    </row>
    <row r="847" spans="1:11" s="53" customFormat="1">
      <c r="A847" s="42" t="str">
        <f>IF(AND(B847=$B$1,K847=""),"２",IF(AND(B847=$B$1,K847&lt;&gt;""),"１",IF(B847&gt;$B$1,"３","4")))</f>
        <v>4</v>
      </c>
      <c r="B847" s="43">
        <v>42900</v>
      </c>
      <c r="C847" s="44"/>
      <c r="D847" s="45">
        <v>6</v>
      </c>
      <c r="E847" s="46" t="s">
        <v>45</v>
      </c>
      <c r="F847" s="47" t="s">
        <v>111</v>
      </c>
      <c r="G847" s="48">
        <v>90</v>
      </c>
      <c r="H847" s="49">
        <f>IF(OR(J847="",K847=""),"",(K847-J847)/TIMEVALUE("1:00")*60)</f>
        <v>95.000000000000057</v>
      </c>
      <c r="I847" s="50">
        <f>IF(H847="","",G847-H847)</f>
        <v>-5.0000000000000568</v>
      </c>
      <c r="J847" s="51">
        <v>0.28125</v>
      </c>
      <c r="K847" s="52">
        <v>0.34722222222222227</v>
      </c>
    </row>
    <row r="848" spans="1:11" s="53" customFormat="1">
      <c r="A848" s="42" t="str">
        <f>IF(AND(B848=$B$1,K848=""),"２",IF(AND(B848=$B$1,K848&lt;&gt;""),"１",IF(B848&gt;$B$1,"３","4")))</f>
        <v>4</v>
      </c>
      <c r="B848" s="43">
        <v>42900</v>
      </c>
      <c r="C848" s="44" t="s">
        <v>46</v>
      </c>
      <c r="D848" s="45">
        <v>7</v>
      </c>
      <c r="E848" s="56" t="s">
        <v>45</v>
      </c>
      <c r="F848" s="57" t="s">
        <v>91</v>
      </c>
      <c r="G848" s="54">
        <v>15</v>
      </c>
      <c r="H848" s="49">
        <f>IF(OR(J848="",K848=""),"",(K848-J848)/TIMEVALUE("1:00")*60)</f>
        <v>8.9999999999998881</v>
      </c>
      <c r="I848" s="50">
        <f>IF(H848="","",G848-H848)</f>
        <v>6.0000000000001119</v>
      </c>
      <c r="J848" s="51">
        <v>0.34722222222222227</v>
      </c>
      <c r="K848" s="52">
        <v>0.35347222222222219</v>
      </c>
    </row>
    <row r="849" spans="1:11" s="53" customFormat="1">
      <c r="A849" s="42" t="str">
        <f>IF(AND(B849=$B$1,K849=""),"２",IF(AND(B849=$B$1,K849&lt;&gt;""),"１",IF(B849&gt;$B$1,"３","4")))</f>
        <v>4</v>
      </c>
      <c r="B849" s="43">
        <v>42900</v>
      </c>
      <c r="C849" s="44"/>
      <c r="D849" s="45">
        <v>9</v>
      </c>
      <c r="E849" s="46" t="s">
        <v>323</v>
      </c>
      <c r="F849" s="47" t="s">
        <v>322</v>
      </c>
      <c r="G849" s="48">
        <v>20</v>
      </c>
      <c r="H849" s="49">
        <f>IF(OR(J849="",K849=""),"",(K849-J849)/TIMEVALUE("1:00")*60)</f>
        <v>22</v>
      </c>
      <c r="I849" s="50">
        <f>IF(H849="","",G849-H849)</f>
        <v>-2</v>
      </c>
      <c r="J849" s="51">
        <v>0.35347222222222219</v>
      </c>
      <c r="K849" s="52">
        <v>0.36874999999999997</v>
      </c>
    </row>
    <row r="850" spans="1:11" s="53" customFormat="1">
      <c r="A850" s="42" t="str">
        <f>IF(AND(B850=$B$1,K850=""),"２",IF(AND(B850=$B$1,K850&lt;&gt;""),"１",IF(B850&gt;$B$1,"３","4")))</f>
        <v>4</v>
      </c>
      <c r="B850" s="43">
        <v>42900</v>
      </c>
      <c r="C850" s="44" t="s">
        <v>46</v>
      </c>
      <c r="D850" s="45">
        <v>6</v>
      </c>
      <c r="E850" s="56" t="s">
        <v>45</v>
      </c>
      <c r="F850" s="57" t="s">
        <v>204</v>
      </c>
      <c r="G850" s="54">
        <v>15</v>
      </c>
      <c r="H850" s="49">
        <f>IF(OR(J850="",K850=""),"",(K850-J850)/TIMEVALUE("1:00")*60)</f>
        <v>3.0000000000000693</v>
      </c>
      <c r="I850" s="50">
        <f>IF(H850="","",G850-H850)</f>
        <v>11.999999999999931</v>
      </c>
      <c r="J850" s="51">
        <v>0.36874999999999997</v>
      </c>
      <c r="K850" s="52">
        <v>0.37083333333333335</v>
      </c>
    </row>
    <row r="851" spans="1:11" s="53" customFormat="1">
      <c r="A851" s="42" t="str">
        <f>IF(AND(B851=$B$1,K851=""),"２",IF(AND(B851=$B$1,K851&lt;&gt;""),"１",IF(B851&gt;$B$1,"３","4")))</f>
        <v>4</v>
      </c>
      <c r="B851" s="43">
        <v>42900</v>
      </c>
      <c r="C851" s="44"/>
      <c r="D851" s="45">
        <v>8</v>
      </c>
      <c r="E851" s="56" t="s">
        <v>45</v>
      </c>
      <c r="F851" s="57" t="s">
        <v>321</v>
      </c>
      <c r="G851" s="48">
        <v>5</v>
      </c>
      <c r="H851" s="49">
        <f>IF(OR(J851="",K851=""),"",(K851-J851)/TIMEVALUE("1:00")*60)</f>
        <v>2.9999999999999094</v>
      </c>
      <c r="I851" s="50">
        <f>IF(H851="","",G851-H851)</f>
        <v>2.0000000000000906</v>
      </c>
      <c r="J851" s="51">
        <v>0.37083333333333335</v>
      </c>
      <c r="K851" s="52">
        <v>0.37291666666666662</v>
      </c>
    </row>
    <row r="852" spans="1:11" s="53" customFormat="1">
      <c r="A852" s="42" t="str">
        <f>IF(AND(B852=$B$1,K852=""),"２",IF(AND(B852=$B$1,K852&lt;&gt;""),"１",IF(B852&gt;$B$1,"３","4")))</f>
        <v>4</v>
      </c>
      <c r="B852" s="43">
        <v>42900</v>
      </c>
      <c r="C852" s="44" t="s">
        <v>47</v>
      </c>
      <c r="D852" s="45">
        <v>9</v>
      </c>
      <c r="E852" s="56" t="s">
        <v>45</v>
      </c>
      <c r="F852" s="57" t="s">
        <v>74</v>
      </c>
      <c r="G852" s="54">
        <v>20</v>
      </c>
      <c r="H852" s="49">
        <f>IF(OR(J852="",K852=""),"",(K852-J852)/TIMEVALUE("1:00")*60)</f>
        <v>16.000000000000103</v>
      </c>
      <c r="I852" s="50">
        <f>IF(H852="","",G852-H852)</f>
        <v>3.999999999999897</v>
      </c>
      <c r="J852" s="51">
        <v>0.37291666666666662</v>
      </c>
      <c r="K852" s="52">
        <v>0.3840277777777778</v>
      </c>
    </row>
    <row r="853" spans="1:11" s="53" customFormat="1">
      <c r="A853" s="42" t="str">
        <f>IF(AND(B853=$B$1,K853=""),"２",IF(AND(B853=$B$1,K853&lt;&gt;""),"１",IF(B853&gt;$B$1,"３","4")))</f>
        <v>4</v>
      </c>
      <c r="B853" s="43">
        <v>42900</v>
      </c>
      <c r="C853" s="44"/>
      <c r="D853" s="45">
        <v>9</v>
      </c>
      <c r="E853" s="56" t="s">
        <v>45</v>
      </c>
      <c r="F853" s="57" t="s">
        <v>324</v>
      </c>
      <c r="G853" s="48">
        <v>15</v>
      </c>
      <c r="H853" s="49">
        <f>IF(OR(J853="",K853=""),"",(K853-J853)/TIMEVALUE("1:00")*60)</f>
        <v>10.999999999999961</v>
      </c>
      <c r="I853" s="50">
        <f>IF(H853="","",G853-H853)</f>
        <v>4.0000000000000391</v>
      </c>
      <c r="J853" s="51">
        <v>0.3840277777777778</v>
      </c>
      <c r="K853" s="52">
        <v>0.39166666666666666</v>
      </c>
    </row>
    <row r="854" spans="1:11" s="53" customFormat="1">
      <c r="A854" s="42" t="str">
        <f>IF(AND(B854=$B$1,K854=""),"２",IF(AND(B854=$B$1,K854&lt;&gt;""),"１",IF(B854&gt;$B$1,"３","4")))</f>
        <v>4</v>
      </c>
      <c r="B854" s="43">
        <v>42900</v>
      </c>
      <c r="C854" s="44" t="s">
        <v>139</v>
      </c>
      <c r="D854" s="45">
        <v>9</v>
      </c>
      <c r="E854" s="46" t="s">
        <v>45</v>
      </c>
      <c r="F854" s="47" t="s">
        <v>138</v>
      </c>
      <c r="G854" s="54">
        <v>40</v>
      </c>
      <c r="H854" s="49">
        <f>IF(OR(J854="",K854=""),"",(K854-J854)/TIMEVALUE("1:00")*60)</f>
        <v>114.99999999999999</v>
      </c>
      <c r="I854" s="50">
        <f>IF(H854="","",G854-H854)</f>
        <v>-74.999999999999986</v>
      </c>
      <c r="J854" s="51">
        <v>0.39166666666666666</v>
      </c>
      <c r="K854" s="52">
        <v>0.47152777777777777</v>
      </c>
    </row>
    <row r="855" spans="1:11" s="53" customFormat="1">
      <c r="A855" s="42" t="str">
        <f>IF(AND(B855=$B$1,K855=""),"２",IF(AND(B855=$B$1,K855&lt;&gt;""),"１",IF(B855&gt;$B$1,"３","4")))</f>
        <v>4</v>
      </c>
      <c r="B855" s="43">
        <v>42900</v>
      </c>
      <c r="C855" s="44" t="s">
        <v>47</v>
      </c>
      <c r="D855" s="45">
        <v>11</v>
      </c>
      <c r="E855" s="56" t="s">
        <v>45</v>
      </c>
      <c r="F855" s="57" t="s">
        <v>55</v>
      </c>
      <c r="G855" s="54">
        <v>10</v>
      </c>
      <c r="H855" s="49">
        <f>IF(OR(J855="",K855=""),"",(K855-J855)/TIMEVALUE("1:00")*60)</f>
        <v>5.9999999999999787</v>
      </c>
      <c r="I855" s="50">
        <f>IF(H855="","",G855-H855)</f>
        <v>4.0000000000000213</v>
      </c>
      <c r="J855" s="51">
        <v>0.47152777777777777</v>
      </c>
      <c r="K855" s="52">
        <v>0.47569444444444442</v>
      </c>
    </row>
    <row r="856" spans="1:11" s="53" customFormat="1">
      <c r="A856" s="42" t="str">
        <f>IF(AND(B856=$B$1,K856=""),"２",IF(AND(B856=$B$1,K856&lt;&gt;""),"１",IF(B856&gt;$B$1,"３","4")))</f>
        <v>4</v>
      </c>
      <c r="B856" s="43">
        <v>42900</v>
      </c>
      <c r="C856" s="44" t="s">
        <v>46</v>
      </c>
      <c r="D856" s="45">
        <v>12</v>
      </c>
      <c r="E856" s="56" t="s">
        <v>45</v>
      </c>
      <c r="F856" s="57" t="s">
        <v>59</v>
      </c>
      <c r="G856" s="54">
        <v>60</v>
      </c>
      <c r="H856" s="49">
        <f>IF(OR(J856="",K856=""),"",(K856-J856)/TIMEVALUE("1:00")*60)</f>
        <v>28.999999999999897</v>
      </c>
      <c r="I856" s="50">
        <f>IF(H856="","",G856-H856)</f>
        <v>31.000000000000103</v>
      </c>
      <c r="J856" s="51">
        <v>0.5</v>
      </c>
      <c r="K856" s="52">
        <v>0.52013888888888882</v>
      </c>
    </row>
    <row r="857" spans="1:11" s="53" customFormat="1">
      <c r="A857" s="42" t="str">
        <f>IF(AND(B857=$B$1,K857=""),"２",IF(AND(B857=$B$1,K857&lt;&gt;""),"１",IF(B857&gt;$B$1,"３","4")))</f>
        <v>4</v>
      </c>
      <c r="B857" s="43">
        <v>42900</v>
      </c>
      <c r="C857" s="44" t="s">
        <v>47</v>
      </c>
      <c r="D857" s="45">
        <v>14</v>
      </c>
      <c r="E857" s="54" t="s">
        <v>45</v>
      </c>
      <c r="F857" s="55" t="s">
        <v>63</v>
      </c>
      <c r="G857" s="54">
        <v>10</v>
      </c>
      <c r="H857" s="49">
        <f>IF(OR(J857="",K857=""),"",(K857-J857)/TIMEVALUE("1:00")*60)</f>
        <v>4.9999999999999822</v>
      </c>
      <c r="I857" s="50">
        <f>IF(H857="","",G857-H857)</f>
        <v>5.0000000000000178</v>
      </c>
      <c r="J857" s="51">
        <v>0.58333333333333337</v>
      </c>
      <c r="K857" s="52">
        <v>0.58680555555555558</v>
      </c>
    </row>
    <row r="858" spans="1:11" s="53" customFormat="1">
      <c r="A858" s="42" t="str">
        <f>IF(AND(B858=$B$1,K858=""),"２",IF(AND(B858=$B$1,K858&lt;&gt;""),"１",IF(B858&gt;$B$1,"３","4")))</f>
        <v>4</v>
      </c>
      <c r="B858" s="43">
        <v>42900</v>
      </c>
      <c r="C858" s="44" t="s">
        <v>47</v>
      </c>
      <c r="D858" s="45">
        <v>14</v>
      </c>
      <c r="E858" s="54" t="s">
        <v>45</v>
      </c>
      <c r="F858" s="55" t="s">
        <v>80</v>
      </c>
      <c r="G858" s="54">
        <v>20</v>
      </c>
      <c r="H858" s="49">
        <f>IF(OR(J858="",K858=""),"",(K858-J858)/TIMEVALUE("1:00")*60)</f>
        <v>4.9999999999999822</v>
      </c>
      <c r="I858" s="50">
        <f>IF(H858="","",G858-H858)</f>
        <v>15.000000000000018</v>
      </c>
      <c r="J858" s="51">
        <v>0.58680555555555558</v>
      </c>
      <c r="K858" s="52">
        <v>0.59027777777777779</v>
      </c>
    </row>
    <row r="859" spans="1:11" s="53" customFormat="1">
      <c r="A859" s="42" t="str">
        <f>IF(AND(B859=$B$1,K859=""),"２",IF(AND(B859=$B$1,K859&lt;&gt;""),"１",IF(B859&gt;$B$1,"３","4")))</f>
        <v>4</v>
      </c>
      <c r="B859" s="43">
        <v>42900</v>
      </c>
      <c r="C859" s="44"/>
      <c r="D859" s="45">
        <v>13</v>
      </c>
      <c r="E859" s="56" t="s">
        <v>45</v>
      </c>
      <c r="F859" s="57" t="s">
        <v>319</v>
      </c>
      <c r="G859" s="48">
        <v>240</v>
      </c>
      <c r="H859" s="49">
        <f>IF(OR(J859="",K859=""),"",(K859-J859)/TIMEVALUE("1:00")*60)</f>
        <v>234.99999999999997</v>
      </c>
      <c r="I859" s="50">
        <f>IF(H859="","",G859-H859)</f>
        <v>5.0000000000000284</v>
      </c>
      <c r="J859" s="51">
        <v>0.55555555555555558</v>
      </c>
      <c r="K859" s="52">
        <v>0.71875</v>
      </c>
    </row>
    <row r="860" spans="1:11" s="53" customFormat="1">
      <c r="A860" s="42" t="str">
        <f>IF(AND(B860=$B$1,K860=""),"２",IF(AND(B860=$B$1,K860&lt;&gt;""),"１",IF(B860&gt;$B$1,"３","4")))</f>
        <v>4</v>
      </c>
      <c r="B860" s="43">
        <v>42900</v>
      </c>
      <c r="C860" s="44" t="s">
        <v>47</v>
      </c>
      <c r="D860" s="45">
        <v>17</v>
      </c>
      <c r="E860" s="54" t="s">
        <v>45</v>
      </c>
      <c r="F860" s="55" t="s">
        <v>66</v>
      </c>
      <c r="G860" s="54">
        <v>10</v>
      </c>
      <c r="H860" s="49">
        <f>IF(OR(J860="",K860=""),"",(K860-J860)/TIMEVALUE("1:00")*60)</f>
        <v>10.000000000000124</v>
      </c>
      <c r="I860" s="50">
        <f>IF(H860="","",G860-H860)</f>
        <v>-1.2434497875801753E-13</v>
      </c>
      <c r="J860" s="51">
        <v>0.72916666666666663</v>
      </c>
      <c r="K860" s="52">
        <v>0.73611111111111116</v>
      </c>
    </row>
    <row r="861" spans="1:11" s="53" customFormat="1">
      <c r="A861" s="42" t="str">
        <f>IF(AND(B861=$B$1,K861=""),"２",IF(AND(B861=$B$1,K861&lt;&gt;""),"１",IF(B861&gt;$B$1,"３","4")))</f>
        <v>4</v>
      </c>
      <c r="B861" s="43">
        <v>42900</v>
      </c>
      <c r="C861" s="44" t="s">
        <v>47</v>
      </c>
      <c r="D861" s="45">
        <v>17</v>
      </c>
      <c r="E861" s="54" t="s">
        <v>45</v>
      </c>
      <c r="F861" s="55" t="s">
        <v>83</v>
      </c>
      <c r="G861" s="54">
        <v>20</v>
      </c>
      <c r="H861" s="49">
        <f>IF(OR(J861="",K861=""),"",(K861-J861)/TIMEVALUE("1:00")*60)</f>
        <v>4.9999999999999822</v>
      </c>
      <c r="I861" s="50">
        <f>IF(H861="","",G861-H861)</f>
        <v>15.000000000000018</v>
      </c>
      <c r="J861" s="51">
        <v>0.73611111111111116</v>
      </c>
      <c r="K861" s="52">
        <v>0.73958333333333337</v>
      </c>
    </row>
    <row r="862" spans="1:11" s="53" customFormat="1">
      <c r="A862" s="42" t="str">
        <f>IF(AND(B862=$B$1,K862=""),"２",IF(AND(B862=$B$1,K862&lt;&gt;""),"１",IF(B862&gt;$B$1,"３","4")))</f>
        <v>4</v>
      </c>
      <c r="B862" s="43">
        <v>42900</v>
      </c>
      <c r="C862" s="44"/>
      <c r="D862" s="45">
        <v>17</v>
      </c>
      <c r="E862" s="46" t="s">
        <v>45</v>
      </c>
      <c r="F862" s="47" t="s">
        <v>320</v>
      </c>
      <c r="G862" s="48">
        <v>60</v>
      </c>
      <c r="H862" s="49">
        <f>IF(OR(J862="",K862=""),"",(K862-J862)/TIMEVALUE("1:00")*60)</f>
        <v>60.999999999999943</v>
      </c>
      <c r="I862" s="50">
        <f>IF(H862="","",G862-H862)</f>
        <v>-0.99999999999994316</v>
      </c>
      <c r="J862" s="51">
        <v>0.71875</v>
      </c>
      <c r="K862" s="52">
        <v>0.76111111111111107</v>
      </c>
    </row>
    <row r="863" spans="1:11" s="53" customFormat="1">
      <c r="A863" s="42" t="str">
        <f>IF(AND(B863=$B$1,K863=""),"２",IF(AND(B863=$B$1,K863&lt;&gt;""),"１",IF(B863&gt;$B$1,"３","4")))</f>
        <v>4</v>
      </c>
      <c r="B863" s="43">
        <v>42900</v>
      </c>
      <c r="C863" s="44" t="s">
        <v>47</v>
      </c>
      <c r="D863" s="45">
        <v>20</v>
      </c>
      <c r="E863" s="54" t="s">
        <v>45</v>
      </c>
      <c r="F863" s="55" t="s">
        <v>70</v>
      </c>
      <c r="G863" s="54">
        <v>10</v>
      </c>
      <c r="H863" s="49">
        <f>IF(OR(J863="",K863=""),"",(K863-J863)/TIMEVALUE("1:00")*60)</f>
        <v>4.9999999999998224</v>
      </c>
      <c r="I863" s="50">
        <f>IF(H863="","",G863-H863)</f>
        <v>5.0000000000001776</v>
      </c>
      <c r="J863" s="51">
        <v>0.83333333333333337</v>
      </c>
      <c r="K863" s="52">
        <v>0.83680555555555547</v>
      </c>
    </row>
    <row r="864" spans="1:11" s="53" customFormat="1">
      <c r="A864" s="42" t="str">
        <f>IF(AND(B864=$B$1,K864=""),"２",IF(AND(B864=$B$1,K864&lt;&gt;""),"１",IF(B864&gt;$B$1,"３","4")))</f>
        <v>4</v>
      </c>
      <c r="B864" s="43">
        <v>42900</v>
      </c>
      <c r="C864" s="44" t="s">
        <v>46</v>
      </c>
      <c r="D864" s="45">
        <v>19</v>
      </c>
      <c r="E864" s="56" t="s">
        <v>45</v>
      </c>
      <c r="F864" s="57" t="s">
        <v>72</v>
      </c>
      <c r="G864" s="54">
        <v>60</v>
      </c>
      <c r="H864" s="49">
        <f>IF(OR(J864="",K864=""),"",(K864-J864)/TIMEVALUE("1:00")*60)</f>
        <v>46.999999999999829</v>
      </c>
      <c r="I864" s="50">
        <f>IF(H864="","",G864-H864)</f>
        <v>13.000000000000171</v>
      </c>
      <c r="J864" s="51">
        <v>0.85069444444444453</v>
      </c>
      <c r="K864" s="52">
        <v>0.8833333333333333</v>
      </c>
    </row>
    <row r="865" spans="1:11" s="53" customFormat="1">
      <c r="A865" s="42" t="str">
        <f>IF(AND(B865=$B$1,K865=""),"２",IF(AND(B865=$B$1,K865&lt;&gt;""),"１",IF(B865&gt;$B$1,"３","4")))</f>
        <v>4</v>
      </c>
      <c r="B865" s="43">
        <v>42900</v>
      </c>
      <c r="C865" s="44" t="s">
        <v>47</v>
      </c>
      <c r="D865" s="45">
        <v>21</v>
      </c>
      <c r="E865" s="56" t="s">
        <v>45</v>
      </c>
      <c r="F865" s="57" t="s">
        <v>73</v>
      </c>
      <c r="G865" s="54">
        <v>120</v>
      </c>
      <c r="H865" s="49">
        <f>IF(OR(J865="",K865=""),"",(K865-J865)/TIMEVALUE("1:00")*60)</f>
        <v>108.0000000000001</v>
      </c>
      <c r="I865" s="50">
        <f>IF(H865="","",G865-H865)</f>
        <v>11.999999999999901</v>
      </c>
      <c r="J865" s="51">
        <v>0.8833333333333333</v>
      </c>
      <c r="K865" s="52">
        <v>0.95833333333333337</v>
      </c>
    </row>
    <row r="866" spans="1:11" s="53" customFormat="1">
      <c r="A866" s="42" t="str">
        <f>IF(AND(B866=$B$1,K866=""),"２",IF(AND(B866=$B$1,K866&lt;&gt;""),"１",IF(B866&gt;$B$1,"３","4")))</f>
        <v>4</v>
      </c>
      <c r="B866" s="43">
        <v>42900</v>
      </c>
      <c r="C866" s="44" t="s">
        <v>46</v>
      </c>
      <c r="D866" s="45">
        <v>21</v>
      </c>
      <c r="E866" s="54"/>
      <c r="F866" s="55" t="s">
        <v>69</v>
      </c>
      <c r="G866" s="54">
        <v>10</v>
      </c>
      <c r="H866" s="49" t="str">
        <f>IF(OR(J866="",K866=""),"",(K866-J866)/TIMEVALUE("1:00")*60)</f>
        <v/>
      </c>
      <c r="I866" s="50" t="str">
        <f>IF(H866="","",G866-H866)</f>
        <v/>
      </c>
      <c r="J866" s="51"/>
      <c r="K866" s="52"/>
    </row>
    <row r="867" spans="1:11" s="53" customFormat="1">
      <c r="A867" s="42" t="str">
        <f>IF(AND(B867=$B$1,K867=""),"２",IF(AND(B867=$B$1,K867&lt;&gt;""),"１",IF(B867&gt;$B$1,"３","4")))</f>
        <v>4</v>
      </c>
      <c r="B867" s="43">
        <v>42901</v>
      </c>
      <c r="C867" s="44"/>
      <c r="D867" s="45">
        <v>6</v>
      </c>
      <c r="E867" s="46" t="s">
        <v>45</v>
      </c>
      <c r="F867" s="47" t="s">
        <v>127</v>
      </c>
      <c r="G867" s="48">
        <v>30</v>
      </c>
      <c r="H867" s="49">
        <f>IF(OR(J867="",K867=""),"",(K867-J867)/TIMEVALUE("1:00")*60)</f>
        <v>30.000000000000053</v>
      </c>
      <c r="I867" s="50">
        <f>IF(H867="","",G867-H867)</f>
        <v>-5.3290705182007514E-14</v>
      </c>
      <c r="J867" s="51">
        <v>0.2986111111111111</v>
      </c>
      <c r="K867" s="52">
        <v>0.31944444444444448</v>
      </c>
    </row>
    <row r="868" spans="1:11" s="53" customFormat="1">
      <c r="A868" s="42" t="str">
        <f>IF(AND(B868=$B$1,K868=""),"２",IF(AND(B868=$B$1,K868&lt;&gt;""),"１",IF(B868&gt;$B$1,"３","4")))</f>
        <v>4</v>
      </c>
      <c r="B868" s="43">
        <v>42901</v>
      </c>
      <c r="C868" s="44" t="s">
        <v>46</v>
      </c>
      <c r="D868" s="45">
        <v>6</v>
      </c>
      <c r="E868" s="46" t="s">
        <v>45</v>
      </c>
      <c r="F868" s="47" t="s">
        <v>50</v>
      </c>
      <c r="G868" s="54">
        <v>60</v>
      </c>
      <c r="H868" s="49">
        <f>IF(OR(J868="",K868=""),"",(K868-J868)/TIMEVALUE("1:00")*60)</f>
        <v>84.999999999999943</v>
      </c>
      <c r="I868" s="50">
        <f>IF(H868="","",G868-H868)</f>
        <v>-24.999999999999943</v>
      </c>
      <c r="J868" s="51">
        <v>0.28125</v>
      </c>
      <c r="K868" s="52">
        <v>0.34027777777777773</v>
      </c>
    </row>
    <row r="869" spans="1:11" s="53" customFormat="1">
      <c r="A869" s="42" t="str">
        <f>IF(AND(B869=$B$1,K869=""),"２",IF(AND(B869=$B$1,K869&lt;&gt;""),"１",IF(B869&gt;$B$1,"３","4")))</f>
        <v>4</v>
      </c>
      <c r="B869" s="43">
        <v>42901</v>
      </c>
      <c r="C869" s="44" t="s">
        <v>46</v>
      </c>
      <c r="D869" s="45">
        <v>6</v>
      </c>
      <c r="E869" s="54" t="s">
        <v>45</v>
      </c>
      <c r="F869" s="55" t="s">
        <v>204</v>
      </c>
      <c r="G869" s="54">
        <v>15</v>
      </c>
      <c r="H869" s="49">
        <f>IF(OR(J869="",K869=""),"",(K869-J869)/TIMEVALUE("1:00")*60)</f>
        <v>0.99999999999991651</v>
      </c>
      <c r="I869" s="50">
        <f>IF(H869="","",G869-H869)</f>
        <v>14.000000000000083</v>
      </c>
      <c r="J869" s="51">
        <v>0.34236111111111112</v>
      </c>
      <c r="K869" s="52">
        <v>0.3430555555555555</v>
      </c>
    </row>
    <row r="870" spans="1:11" s="53" customFormat="1">
      <c r="A870" s="42" t="str">
        <f>IF(AND(B870=$B$1,K870=""),"２",IF(AND(B870=$B$1,K870&lt;&gt;""),"１",IF(B870&gt;$B$1,"３","4")))</f>
        <v>4</v>
      </c>
      <c r="B870" s="43">
        <v>42901</v>
      </c>
      <c r="C870" s="44" t="s">
        <v>46</v>
      </c>
      <c r="D870" s="45">
        <v>7</v>
      </c>
      <c r="E870" s="56" t="s">
        <v>45</v>
      </c>
      <c r="F870" s="57" t="s">
        <v>91</v>
      </c>
      <c r="G870" s="54">
        <v>15</v>
      </c>
      <c r="H870" s="49">
        <f>IF(OR(J870="",K870=""),"",(K870-J870)/TIMEVALUE("1:00")*60)</f>
        <v>3.9999999999999858</v>
      </c>
      <c r="I870" s="50">
        <f>IF(H870="","",G870-H870)</f>
        <v>11.000000000000014</v>
      </c>
      <c r="J870" s="51">
        <v>0.34027777777777773</v>
      </c>
      <c r="K870" s="52">
        <v>0.3430555555555555</v>
      </c>
    </row>
    <row r="871" spans="1:11" s="53" customFormat="1">
      <c r="A871" s="42" t="str">
        <f>IF(AND(B871=$B$1,K871=""),"２",IF(AND(B871=$B$1,K871&lt;&gt;""),"１",IF(B871&gt;$B$1,"３","4")))</f>
        <v>4</v>
      </c>
      <c r="B871" s="43">
        <v>42901</v>
      </c>
      <c r="C871" s="44"/>
      <c r="D871" s="45">
        <v>8</v>
      </c>
      <c r="E871" s="56" t="s">
        <v>45</v>
      </c>
      <c r="F871" s="57" t="s">
        <v>325</v>
      </c>
      <c r="G871" s="48">
        <v>80</v>
      </c>
      <c r="H871" s="49">
        <f>IF(OR(J871="",K871=""),"",(K871-J871)/TIMEVALUE("1:00")*60)</f>
        <v>69.999999999999915</v>
      </c>
      <c r="I871" s="50">
        <f>IF(H871="","",G871-H871)</f>
        <v>10.000000000000085</v>
      </c>
      <c r="J871" s="51">
        <v>0.34722222222222227</v>
      </c>
      <c r="K871" s="52">
        <v>0.39583333333333331</v>
      </c>
    </row>
    <row r="872" spans="1:11" s="53" customFormat="1">
      <c r="A872" s="42" t="str">
        <f>IF(AND(B872=$B$1,K872=""),"２",IF(AND(B872=$B$1,K872&lt;&gt;""),"１",IF(B872&gt;$B$1,"３","4")))</f>
        <v>4</v>
      </c>
      <c r="B872" s="43">
        <v>42901</v>
      </c>
      <c r="C872" s="44" t="s">
        <v>47</v>
      </c>
      <c r="D872" s="45">
        <v>9</v>
      </c>
      <c r="E872" s="54" t="s">
        <v>45</v>
      </c>
      <c r="F872" s="55" t="s">
        <v>74</v>
      </c>
      <c r="G872" s="54">
        <v>20</v>
      </c>
      <c r="H872" s="49">
        <f>IF(OR(J872="",K872=""),"",(K872-J872)/TIMEVALUE("1:00")*60)</f>
        <v>4.9999999999999822</v>
      </c>
      <c r="I872" s="50">
        <f>IF(H872="","",G872-H872)</f>
        <v>15.000000000000018</v>
      </c>
      <c r="J872" s="51">
        <v>0.41666666666666669</v>
      </c>
      <c r="K872" s="52">
        <v>0.4201388888888889</v>
      </c>
    </row>
    <row r="873" spans="1:11" s="53" customFormat="1">
      <c r="A873" s="42" t="str">
        <f>IF(AND(B873=$B$1,K873=""),"２",IF(AND(B873=$B$1,K873&lt;&gt;""),"１",IF(B873&gt;$B$1,"３","4")))</f>
        <v>4</v>
      </c>
      <c r="B873" s="43">
        <v>42901</v>
      </c>
      <c r="C873" s="44" t="s">
        <v>47</v>
      </c>
      <c r="D873" s="45">
        <v>10</v>
      </c>
      <c r="E873" s="54" t="s">
        <v>45</v>
      </c>
      <c r="F873" s="55" t="s">
        <v>76</v>
      </c>
      <c r="G873" s="54">
        <v>20</v>
      </c>
      <c r="H873" s="49">
        <f>IF(OR(J873="",K873=""),"",(K873-J873)/TIMEVALUE("1:00")*60)</f>
        <v>9.9999999999999645</v>
      </c>
      <c r="I873" s="50">
        <f>IF(H873="","",G873-H873)</f>
        <v>10.000000000000036</v>
      </c>
      <c r="J873" s="51">
        <v>0.4201388888888889</v>
      </c>
      <c r="K873" s="52">
        <v>0.42708333333333331</v>
      </c>
    </row>
    <row r="874" spans="1:11" s="53" customFormat="1">
      <c r="A874" s="42" t="str">
        <f>IF(AND(B874=$B$1,K874=""),"２",IF(AND(B874=$B$1,K874&lt;&gt;""),"１",IF(B874&gt;$B$1,"３","4")))</f>
        <v>4</v>
      </c>
      <c r="B874" s="43">
        <v>42901</v>
      </c>
      <c r="C874" s="44" t="s">
        <v>47</v>
      </c>
      <c r="D874" s="45">
        <v>11</v>
      </c>
      <c r="E874" s="54" t="s">
        <v>45</v>
      </c>
      <c r="F874" s="55" t="s">
        <v>55</v>
      </c>
      <c r="G874" s="54">
        <v>10</v>
      </c>
      <c r="H874" s="49">
        <f>IF(OR(J874="",K874=""),"",(K874-J874)/TIMEVALUE("1:00")*60)</f>
        <v>9.9999999999999645</v>
      </c>
      <c r="I874" s="50">
        <f>IF(H874="","",G874-H874)</f>
        <v>3.5527136788005009E-14</v>
      </c>
      <c r="J874" s="51">
        <v>0.45833333333333331</v>
      </c>
      <c r="K874" s="52">
        <v>0.46527777777777773</v>
      </c>
    </row>
    <row r="875" spans="1:11" s="53" customFormat="1">
      <c r="A875" s="42" t="str">
        <f>IF(AND(B875=$B$1,K875=""),"２",IF(AND(B875=$B$1,K875&lt;&gt;""),"１",IF(B875&gt;$B$1,"３","4")))</f>
        <v>4</v>
      </c>
      <c r="B875" s="43">
        <v>42901</v>
      </c>
      <c r="C875" s="44"/>
      <c r="D875" s="45">
        <v>9</v>
      </c>
      <c r="E875" s="46" t="s">
        <v>45</v>
      </c>
      <c r="F875" s="47" t="s">
        <v>326</v>
      </c>
      <c r="G875" s="48">
        <v>150</v>
      </c>
      <c r="H875" s="49">
        <f>IF(OR(J875="",K875=""),"",(K875-J875)/TIMEVALUE("1:00")*60)</f>
        <v>180.00000000000009</v>
      </c>
      <c r="I875" s="50">
        <f>IF(H875="","",G875-H875)</f>
        <v>-30.000000000000085</v>
      </c>
      <c r="J875" s="51">
        <v>0.39583333333333331</v>
      </c>
      <c r="K875" s="52">
        <v>0.52083333333333337</v>
      </c>
    </row>
    <row r="876" spans="1:11" s="53" customFormat="1">
      <c r="A876" s="42" t="str">
        <f>IF(AND(B876=$B$1,K876=""),"２",IF(AND(B876=$B$1,K876&lt;&gt;""),"１",IF(B876&gt;$B$1,"３","4")))</f>
        <v>4</v>
      </c>
      <c r="B876" s="43">
        <v>42901</v>
      </c>
      <c r="C876" s="44" t="s">
        <v>47</v>
      </c>
      <c r="D876" s="45">
        <v>14</v>
      </c>
      <c r="E876" s="54" t="s">
        <v>45</v>
      </c>
      <c r="F876" s="55" t="s">
        <v>63</v>
      </c>
      <c r="G876" s="54">
        <v>10</v>
      </c>
      <c r="H876" s="49">
        <f>IF(OR(J876="",K876=""),"",(K876-J876)/TIMEVALUE("1:00")*60)</f>
        <v>9.9999999999999645</v>
      </c>
      <c r="I876" s="50">
        <f>IF(H876="","",G876-H876)</f>
        <v>3.5527136788005009E-14</v>
      </c>
      <c r="J876" s="51">
        <v>0.58333333333333337</v>
      </c>
      <c r="K876" s="52">
        <v>0.59027777777777779</v>
      </c>
    </row>
    <row r="877" spans="1:11" s="53" customFormat="1">
      <c r="A877" s="42" t="str">
        <f>IF(AND(B877=$B$1,K877=""),"２",IF(AND(B877=$B$1,K877&lt;&gt;""),"１",IF(B877&gt;$B$1,"３","4")))</f>
        <v>4</v>
      </c>
      <c r="B877" s="43">
        <v>42901</v>
      </c>
      <c r="C877" s="44" t="s">
        <v>47</v>
      </c>
      <c r="D877" s="45">
        <v>14</v>
      </c>
      <c r="E877" s="54" t="s">
        <v>45</v>
      </c>
      <c r="F877" s="55" t="s">
        <v>80</v>
      </c>
      <c r="G877" s="54">
        <v>20</v>
      </c>
      <c r="H877" s="49">
        <f>IF(OR(J877="",K877=""),"",(K877-J877)/TIMEVALUE("1:00")*60)</f>
        <v>4.9999999999999822</v>
      </c>
      <c r="I877" s="50">
        <f>IF(H877="","",G877-H877)</f>
        <v>15.000000000000018</v>
      </c>
      <c r="J877" s="51">
        <v>0.59027777777777779</v>
      </c>
      <c r="K877" s="52">
        <v>0.59375</v>
      </c>
    </row>
    <row r="878" spans="1:11" s="53" customFormat="1">
      <c r="A878" s="42" t="str">
        <f>IF(AND(B878=$B$1,K878=""),"２",IF(AND(B878=$B$1,K878&lt;&gt;""),"１",IF(B878&gt;$B$1,"３","4")))</f>
        <v>4</v>
      </c>
      <c r="B878" s="43">
        <v>42901</v>
      </c>
      <c r="C878" s="44"/>
      <c r="D878" s="45">
        <v>12</v>
      </c>
      <c r="E878" s="56" t="s">
        <v>45</v>
      </c>
      <c r="F878" s="57" t="s">
        <v>176</v>
      </c>
      <c r="G878" s="48">
        <v>80</v>
      </c>
      <c r="H878" s="49">
        <f>IF(OR(J878="",K878=""),"",(K878-J878)/TIMEVALUE("1:00")*60)</f>
        <v>59.999999999999943</v>
      </c>
      <c r="I878" s="50">
        <f>IF(H878="","",G878-H878)</f>
        <v>20.000000000000057</v>
      </c>
      <c r="J878" s="51">
        <v>0.625</v>
      </c>
      <c r="K878" s="52">
        <v>0.66666666666666663</v>
      </c>
    </row>
    <row r="879" spans="1:11" s="53" customFormat="1">
      <c r="A879" s="42" t="str">
        <f>IF(AND(B879=$B$1,K879=""),"２",IF(AND(B879=$B$1,K879&lt;&gt;""),"１",IF(B879&gt;$B$1,"３","4")))</f>
        <v>4</v>
      </c>
      <c r="B879" s="43">
        <v>42901</v>
      </c>
      <c r="C879" s="44"/>
      <c r="D879" s="45">
        <v>12</v>
      </c>
      <c r="E879" s="46" t="s">
        <v>45</v>
      </c>
      <c r="F879" s="47" t="s">
        <v>328</v>
      </c>
      <c r="G879" s="48">
        <v>30</v>
      </c>
      <c r="H879" s="49">
        <f>IF(OR(J879="",K879=""),"",(K879-J879)/TIMEVALUE("1:00")*60)</f>
        <v>45</v>
      </c>
      <c r="I879" s="50">
        <f>IF(H879="","",G879-H879)</f>
        <v>-15</v>
      </c>
      <c r="J879" s="51">
        <v>0.66666666666666663</v>
      </c>
      <c r="K879" s="52">
        <v>0.69791666666666663</v>
      </c>
    </row>
    <row r="880" spans="1:11" s="53" customFormat="1">
      <c r="A880" s="42" t="str">
        <f>IF(AND(B880=$B$1,K880=""),"２",IF(AND(B880=$B$1,K880&lt;&gt;""),"１",IF(B880&gt;$B$1,"３","4")))</f>
        <v>4</v>
      </c>
      <c r="B880" s="43">
        <v>42901</v>
      </c>
      <c r="C880" s="44" t="s">
        <v>47</v>
      </c>
      <c r="D880" s="45">
        <v>17</v>
      </c>
      <c r="E880" s="46" t="s">
        <v>45</v>
      </c>
      <c r="F880" s="47" t="s">
        <v>83</v>
      </c>
      <c r="G880" s="54">
        <v>20</v>
      </c>
      <c r="H880" s="49">
        <f>IF(OR(J880="",K880=""),"",(K880-J880)/TIMEVALUE("1:00")*60)</f>
        <v>56.999999999999957</v>
      </c>
      <c r="I880" s="50">
        <f>IF(H880="","",G880-H880)</f>
        <v>-36.999999999999957</v>
      </c>
      <c r="J880" s="51">
        <v>0.69791666666666663</v>
      </c>
      <c r="K880" s="52">
        <v>0.73749999999999993</v>
      </c>
    </row>
    <row r="881" spans="1:11" s="53" customFormat="1">
      <c r="A881" s="42" t="str">
        <f>IF(AND(B881=$B$1,K881=""),"２",IF(AND(B881=$B$1,K881&lt;&gt;""),"１",IF(B881&gt;$B$1,"３","4")))</f>
        <v>4</v>
      </c>
      <c r="B881" s="43">
        <v>42901</v>
      </c>
      <c r="C881" s="44" t="s">
        <v>47</v>
      </c>
      <c r="D881" s="45">
        <v>17</v>
      </c>
      <c r="E881" s="54" t="s">
        <v>45</v>
      </c>
      <c r="F881" s="55" t="s">
        <v>66</v>
      </c>
      <c r="G881" s="54">
        <v>10</v>
      </c>
      <c r="H881" s="49">
        <f>IF(OR(J881="",K881=""),"",(K881-J881)/TIMEVALUE("1:00")*60)</f>
        <v>4.9999999999998224</v>
      </c>
      <c r="I881" s="50">
        <f>IF(H881="","",G881-H881)</f>
        <v>5.0000000000001776</v>
      </c>
      <c r="J881" s="51">
        <v>0.73958333333333337</v>
      </c>
      <c r="K881" s="52">
        <v>0.74305555555555547</v>
      </c>
    </row>
    <row r="882" spans="1:11" s="53" customFormat="1">
      <c r="A882" s="42" t="str">
        <f>IF(AND(B882=$B$1,K882=""),"２",IF(AND(B882=$B$1,K882&lt;&gt;""),"１",IF(B882&gt;$B$1,"３","4")))</f>
        <v>4</v>
      </c>
      <c r="B882" s="43">
        <v>42901</v>
      </c>
      <c r="C882" s="44" t="s">
        <v>189</v>
      </c>
      <c r="D882" s="45">
        <v>19</v>
      </c>
      <c r="E882" s="46" t="s">
        <v>329</v>
      </c>
      <c r="F882" s="47" t="s">
        <v>258</v>
      </c>
      <c r="G882" s="54">
        <v>30</v>
      </c>
      <c r="H882" s="49">
        <f>IF(OR(J882="",K882=""),"",(K882-J882)/TIMEVALUE("1:00")*60)</f>
        <v>10.000000000000124</v>
      </c>
      <c r="I882" s="50">
        <f>IF(H882="","",G882-H882)</f>
        <v>19.999999999999876</v>
      </c>
      <c r="J882" s="51">
        <v>0.74305555555555547</v>
      </c>
      <c r="K882" s="52">
        <v>0.75</v>
      </c>
    </row>
    <row r="883" spans="1:11" s="53" customFormat="1">
      <c r="A883" s="42" t="str">
        <f>IF(AND(B883=$B$1,K883=""),"２",IF(AND(B883=$B$1,K883&lt;&gt;""),"１",IF(B883&gt;$B$1,"３","4")))</f>
        <v>4</v>
      </c>
      <c r="B883" s="43">
        <v>42901</v>
      </c>
      <c r="C883" s="44" t="s">
        <v>46</v>
      </c>
      <c r="D883" s="45">
        <v>19</v>
      </c>
      <c r="E883" s="56" t="s">
        <v>45</v>
      </c>
      <c r="F883" s="57" t="s">
        <v>72</v>
      </c>
      <c r="G883" s="54">
        <v>60</v>
      </c>
      <c r="H883" s="49">
        <f>IF(OR(J883="",K883=""),"",(K883-J883)/TIMEVALUE("1:00")*60)</f>
        <v>45</v>
      </c>
      <c r="I883" s="50">
        <f>IF(H883="","",G883-H883)</f>
        <v>15</v>
      </c>
      <c r="J883" s="51">
        <v>0.84375</v>
      </c>
      <c r="K883" s="52">
        <v>0.875</v>
      </c>
    </row>
    <row r="884" spans="1:11" s="53" customFormat="1">
      <c r="A884" s="42" t="str">
        <f>IF(AND(B884=$B$1,K884=""),"２",IF(AND(B884=$B$1,K884&lt;&gt;""),"１",IF(B884&gt;$B$1,"３","4")))</f>
        <v>4</v>
      </c>
      <c r="B884" s="43">
        <v>42901</v>
      </c>
      <c r="C884" s="44" t="s">
        <v>47</v>
      </c>
      <c r="D884" s="45">
        <v>20</v>
      </c>
      <c r="E884" s="56" t="s">
        <v>45</v>
      </c>
      <c r="F884" s="57" t="s">
        <v>70</v>
      </c>
      <c r="G884" s="54">
        <v>10</v>
      </c>
      <c r="H884" s="49">
        <f>IF(OR(J884="",K884=""),"",(K884-J884)/TIMEVALUE("1:00")*60)</f>
        <v>4.9999999999999822</v>
      </c>
      <c r="I884" s="50">
        <f>IF(H884="","",G884-H884)</f>
        <v>5.0000000000000178</v>
      </c>
      <c r="J884" s="51">
        <v>0.875</v>
      </c>
      <c r="K884" s="52">
        <v>0.87847222222222221</v>
      </c>
    </row>
    <row r="885" spans="1:11" s="53" customFormat="1">
      <c r="A885" s="42" t="str">
        <f>IF(AND(B885=$B$1,K885=""),"２",IF(AND(B885=$B$1,K885&lt;&gt;""),"１",IF(B885&gt;$B$1,"３","4")))</f>
        <v>4</v>
      </c>
      <c r="B885" s="43">
        <v>42901</v>
      </c>
      <c r="C885" s="44" t="s">
        <v>47</v>
      </c>
      <c r="D885" s="45">
        <v>21</v>
      </c>
      <c r="E885" s="46" t="s">
        <v>45</v>
      </c>
      <c r="F885" s="47" t="s">
        <v>73</v>
      </c>
      <c r="G885" s="54">
        <v>120</v>
      </c>
      <c r="H885" s="49">
        <f>IF(OR(J885="",K885=""),"",(K885-J885)/TIMEVALUE("1:00")*60)</f>
        <v>194.99999999999994</v>
      </c>
      <c r="I885" s="50">
        <f>IF(H885="","",G885-H885)</f>
        <v>-74.999999999999943</v>
      </c>
      <c r="J885" s="51">
        <v>0.87847222222222221</v>
      </c>
      <c r="K885" s="52">
        <v>1.0138888888888888</v>
      </c>
    </row>
    <row r="886" spans="1:11" s="53" customFormat="1">
      <c r="A886" s="42" t="str">
        <f>IF(AND(B886=$B$1,K886=""),"２",IF(AND(B886=$B$1,K886&lt;&gt;""),"１",IF(B886&gt;$B$1,"３","4")))</f>
        <v>4</v>
      </c>
      <c r="B886" s="43">
        <v>42902</v>
      </c>
      <c r="C886" s="44" t="s">
        <v>46</v>
      </c>
      <c r="D886" s="45">
        <v>7</v>
      </c>
      <c r="E886" s="54" t="s">
        <v>45</v>
      </c>
      <c r="F886" s="55" t="s">
        <v>91</v>
      </c>
      <c r="G886" s="54">
        <v>15</v>
      </c>
      <c r="H886" s="49">
        <f>IF(OR(J886="",K886=""),"",(K886-J886)/TIMEVALUE("1:00")*60)</f>
        <v>12.999999999999954</v>
      </c>
      <c r="I886" s="50">
        <f>IF(H886="","",G886-H886)</f>
        <v>2.0000000000000462</v>
      </c>
      <c r="J886" s="51">
        <v>0.29166666666666669</v>
      </c>
      <c r="K886" s="52">
        <v>0.30069444444444443</v>
      </c>
    </row>
    <row r="887" spans="1:11" s="53" customFormat="1">
      <c r="A887" s="42" t="str">
        <f>IF(AND(B887=$B$1,K887=""),"２",IF(AND(B887=$B$1,K887&lt;&gt;""),"１",IF(B887&gt;$B$1,"３","4")))</f>
        <v>4</v>
      </c>
      <c r="B887" s="43">
        <v>42902</v>
      </c>
      <c r="C887" s="44" t="s">
        <v>46</v>
      </c>
      <c r="D887" s="45">
        <v>6</v>
      </c>
      <c r="E887" s="56" t="s">
        <v>45</v>
      </c>
      <c r="F887" s="57" t="s">
        <v>204</v>
      </c>
      <c r="G887" s="54">
        <v>15</v>
      </c>
      <c r="H887" s="49">
        <f>IF(OR(J887="",K887=""),"",(K887-J887)/TIMEVALUE("1:00")*60)</f>
        <v>0.99999999999999645</v>
      </c>
      <c r="I887" s="50">
        <f>IF(H887="","",G887-H887)</f>
        <v>14.000000000000004</v>
      </c>
      <c r="J887" s="51">
        <v>0.30069444444444443</v>
      </c>
      <c r="K887" s="52">
        <v>0.30138888888888887</v>
      </c>
    </row>
    <row r="888" spans="1:11" s="53" customFormat="1">
      <c r="A888" s="42" t="str">
        <f>IF(AND(B888=$B$1,K888=""),"２",IF(AND(B888=$B$1,K888&lt;&gt;""),"１",IF(B888&gt;$B$1,"３","4")))</f>
        <v>4</v>
      </c>
      <c r="B888" s="43">
        <v>42902</v>
      </c>
      <c r="C888" s="44" t="s">
        <v>46</v>
      </c>
      <c r="D888" s="45">
        <v>6</v>
      </c>
      <c r="E888" s="56" t="s">
        <v>45</v>
      </c>
      <c r="F888" s="57" t="s">
        <v>50</v>
      </c>
      <c r="G888" s="54">
        <v>60</v>
      </c>
      <c r="H888" s="49">
        <f>IF(OR(J888="",K888=""),"",(K888-J888)/TIMEVALUE("1:00")*60)</f>
        <v>10.999999999999961</v>
      </c>
      <c r="I888" s="50">
        <f>IF(H888="","",G888-H888)</f>
        <v>49.000000000000043</v>
      </c>
      <c r="J888" s="51">
        <v>0.32291666666666669</v>
      </c>
      <c r="K888" s="52">
        <v>0.33055555555555555</v>
      </c>
    </row>
    <row r="889" spans="1:11" s="53" customFormat="1">
      <c r="A889" s="42" t="str">
        <f>IF(AND(B889=$B$1,K889=""),"２",IF(AND(B889=$B$1,K889&lt;&gt;""),"１",IF(B889&gt;$B$1,"３","4")))</f>
        <v>4</v>
      </c>
      <c r="B889" s="43">
        <v>42902</v>
      </c>
      <c r="C889" s="44"/>
      <c r="D889" s="45">
        <v>7</v>
      </c>
      <c r="E889" s="46" t="s">
        <v>45</v>
      </c>
      <c r="F889" s="47" t="s">
        <v>330</v>
      </c>
      <c r="G889" s="48">
        <v>840</v>
      </c>
      <c r="H889" s="49">
        <f>IF(OR(J889="",K889=""),"",(K889-J889)/TIMEVALUE("1:00")*60)</f>
        <v>890</v>
      </c>
      <c r="I889" s="50">
        <f>IF(H889="","",G889-H889)</f>
        <v>-50</v>
      </c>
      <c r="J889" s="51">
        <v>0.3611111111111111</v>
      </c>
      <c r="K889" s="52">
        <v>0.97916666666666663</v>
      </c>
    </row>
    <row r="890" spans="1:11" s="53" customFormat="1">
      <c r="A890" s="42" t="str">
        <f>IF(AND(B890=$B$1,K890=""),"２",IF(AND(B890=$B$1,K890&lt;&gt;""),"１",IF(B890&gt;$B$1,"３","4")))</f>
        <v>4</v>
      </c>
      <c r="B890" s="43">
        <v>42902</v>
      </c>
      <c r="C890" s="44" t="s">
        <v>47</v>
      </c>
      <c r="D890" s="45">
        <v>21</v>
      </c>
      <c r="E890" s="56" t="s">
        <v>45</v>
      </c>
      <c r="F890" s="57" t="s">
        <v>73</v>
      </c>
      <c r="G890" s="54">
        <v>120</v>
      </c>
      <c r="H890" s="49">
        <f>IF(OR(J890="",K890=""),"",(K890-J890)/TIMEVALUE("1:00")*60)</f>
        <v>90.000000000000156</v>
      </c>
      <c r="I890" s="50">
        <f>IF(H890="","",G890-H890)</f>
        <v>29.999999999999844</v>
      </c>
      <c r="J890" s="51">
        <v>0.97916666666666663</v>
      </c>
      <c r="K890" s="52">
        <v>1.0416666666666667</v>
      </c>
    </row>
    <row r="891" spans="1:11" s="53" customFormat="1">
      <c r="A891" s="42" t="str">
        <f>IF(AND(B891=$B$1,K891=""),"２",IF(AND(B891=$B$1,K891&lt;&gt;""),"１",IF(B891&gt;$B$1,"３","4")))</f>
        <v>4</v>
      </c>
      <c r="B891" s="43">
        <v>42905</v>
      </c>
      <c r="C891" s="44" t="s">
        <v>46</v>
      </c>
      <c r="D891" s="45">
        <v>6</v>
      </c>
      <c r="E891" s="56" t="s">
        <v>45</v>
      </c>
      <c r="F891" s="57" t="s">
        <v>50</v>
      </c>
      <c r="G891" s="54">
        <v>60</v>
      </c>
      <c r="H891" s="49">
        <f>IF(OR(J891="",K891=""),"",(K891-J891)/TIMEVALUE("1:00")*60)</f>
        <v>44</v>
      </c>
      <c r="I891" s="50">
        <f>IF(H891="","",G891-H891)</f>
        <v>16</v>
      </c>
      <c r="J891" s="51">
        <v>0.28125</v>
      </c>
      <c r="K891" s="52">
        <v>0.31180555555555556</v>
      </c>
    </row>
    <row r="892" spans="1:11" s="53" customFormat="1">
      <c r="A892" s="42" t="str">
        <f>IF(AND(B892=$B$1,K892=""),"２",IF(AND(B892=$B$1,K892&lt;&gt;""),"１",IF(B892&gt;$B$1,"３","4")))</f>
        <v>4</v>
      </c>
      <c r="B892" s="43">
        <v>42905</v>
      </c>
      <c r="C892" s="44" t="s">
        <v>46</v>
      </c>
      <c r="D892" s="45">
        <v>7</v>
      </c>
      <c r="E892" s="56" t="s">
        <v>45</v>
      </c>
      <c r="F892" s="57" t="s">
        <v>91</v>
      </c>
      <c r="G892" s="54">
        <v>15</v>
      </c>
      <c r="H892" s="49">
        <f>IF(OR(J892="",K892=""),"",(K892-J892)/TIMEVALUE("1:00")*60)</f>
        <v>8.0000000000000515</v>
      </c>
      <c r="I892" s="50">
        <f>IF(H892="","",G892-H892)</f>
        <v>6.9999999999999485</v>
      </c>
      <c r="J892" s="51">
        <v>0.31180555555555556</v>
      </c>
      <c r="K892" s="52">
        <v>0.31736111111111115</v>
      </c>
    </row>
    <row r="893" spans="1:11" s="53" customFormat="1">
      <c r="A893" s="42" t="str">
        <f>IF(AND(B893=$B$1,K893=""),"２",IF(AND(B893=$B$1,K893&lt;&gt;""),"１",IF(B893&gt;$B$1,"３","4")))</f>
        <v>4</v>
      </c>
      <c r="B893" s="43">
        <v>42905</v>
      </c>
      <c r="C893" s="44" t="s">
        <v>46</v>
      </c>
      <c r="D893" s="45">
        <v>6</v>
      </c>
      <c r="E893" s="56" t="s">
        <v>45</v>
      </c>
      <c r="F893" s="57" t="s">
        <v>204</v>
      </c>
      <c r="G893" s="54">
        <v>15</v>
      </c>
      <c r="H893" s="49">
        <f>IF(OR(J893="",K893=""),"",(K893-J893)/TIMEVALUE("1:00")*60)</f>
        <v>5.9999999999999787</v>
      </c>
      <c r="I893" s="50">
        <f>IF(H893="","",G893-H893)</f>
        <v>9.0000000000000213</v>
      </c>
      <c r="J893" s="51">
        <v>0.31736111111111115</v>
      </c>
      <c r="K893" s="52">
        <v>0.3215277777777778</v>
      </c>
    </row>
    <row r="894" spans="1:11" s="53" customFormat="1">
      <c r="A894" s="42" t="str">
        <f>IF(AND(B894=$B$1,K894=""),"２",IF(AND(B894=$B$1,K894&lt;&gt;""),"１",IF(B894&gt;$B$1,"３","4")))</f>
        <v>4</v>
      </c>
      <c r="B894" s="43">
        <v>42905</v>
      </c>
      <c r="C894" s="44"/>
      <c r="D894" s="45">
        <v>7</v>
      </c>
      <c r="E894" s="56" t="s">
        <v>45</v>
      </c>
      <c r="F894" s="57" t="s">
        <v>331</v>
      </c>
      <c r="G894" s="48">
        <v>30</v>
      </c>
      <c r="H894" s="49">
        <f>IF(OR(J894="",K894=""),"",(K894-J894)/TIMEVALUE("1:00")*60)</f>
        <v>26.999999999999904</v>
      </c>
      <c r="I894" s="50">
        <f>IF(H894="","",G894-H894)</f>
        <v>3.0000000000000959</v>
      </c>
      <c r="J894" s="51">
        <v>0.3215277777777778</v>
      </c>
      <c r="K894" s="52">
        <v>0.34027777777777773</v>
      </c>
    </row>
    <row r="895" spans="1:11" s="53" customFormat="1">
      <c r="A895" s="42" t="str">
        <f>IF(AND(B895=$B$1,K895=""),"２",IF(AND(B895=$B$1,K895&lt;&gt;""),"１",IF(B895&gt;$B$1,"３","4")))</f>
        <v>4</v>
      </c>
      <c r="B895" s="43">
        <v>42905</v>
      </c>
      <c r="C895" s="44" t="s">
        <v>47</v>
      </c>
      <c r="D895" s="45">
        <v>9</v>
      </c>
      <c r="E895" s="56" t="s">
        <v>45</v>
      </c>
      <c r="F895" s="57" t="s">
        <v>74</v>
      </c>
      <c r="G895" s="54">
        <v>20</v>
      </c>
      <c r="H895" s="49">
        <f>IF(OR(J895="",K895=""),"",(K895-J895)/TIMEVALUE("1:00")*60)</f>
        <v>15.000000000000027</v>
      </c>
      <c r="I895" s="50">
        <f>IF(H895="","",G895-H895)</f>
        <v>4.9999999999999734</v>
      </c>
      <c r="J895" s="51">
        <v>0.34027777777777773</v>
      </c>
      <c r="K895" s="52">
        <v>0.35069444444444442</v>
      </c>
    </row>
    <row r="896" spans="1:11" s="53" customFormat="1">
      <c r="A896" s="42" t="str">
        <f>IF(AND(B896=$B$1,K896=""),"２",IF(AND(B896=$B$1,K896&lt;&gt;""),"１",IF(B896&gt;$B$1,"３","4")))</f>
        <v>4</v>
      </c>
      <c r="B896" s="43">
        <v>42905</v>
      </c>
      <c r="C896" s="44"/>
      <c r="D896" s="45">
        <v>9</v>
      </c>
      <c r="E896" s="46" t="s">
        <v>45</v>
      </c>
      <c r="F896" s="47" t="s">
        <v>145</v>
      </c>
      <c r="G896" s="48">
        <v>90</v>
      </c>
      <c r="H896" s="49">
        <f>IF(OR(J896="",K896=""),"",(K896-J896)/TIMEVALUE("1:00")*60)</f>
        <v>150.00000000000003</v>
      </c>
      <c r="I896" s="50">
        <f>IF(H896="","",G896-H896)</f>
        <v>-60.000000000000028</v>
      </c>
      <c r="J896" s="51">
        <v>0.40277777777777773</v>
      </c>
      <c r="K896" s="52">
        <v>0.50694444444444442</v>
      </c>
    </row>
    <row r="897" spans="1:11" s="53" customFormat="1">
      <c r="A897" s="42" t="str">
        <f>IF(AND(B897=$B$1,K897=""),"２",IF(AND(B897=$B$1,K897&lt;&gt;""),"１",IF(B897&gt;$B$1,"３","4")))</f>
        <v>4</v>
      </c>
      <c r="B897" s="43">
        <v>42905</v>
      </c>
      <c r="C897" s="44" t="s">
        <v>47</v>
      </c>
      <c r="D897" s="45">
        <v>10</v>
      </c>
      <c r="E897" s="54" t="s">
        <v>45</v>
      </c>
      <c r="F897" s="55" t="s">
        <v>76</v>
      </c>
      <c r="G897" s="54">
        <v>20</v>
      </c>
      <c r="H897" s="49">
        <f>IF(OR(J897="",K897=""),"",(K897-J897)/TIMEVALUE("1:00")*60)</f>
        <v>4.9999999999999822</v>
      </c>
      <c r="I897" s="50">
        <f>IF(H897="","",G897-H897)</f>
        <v>15.000000000000018</v>
      </c>
      <c r="J897" s="51">
        <v>0.50694444444444442</v>
      </c>
      <c r="K897" s="52">
        <v>0.51041666666666663</v>
      </c>
    </row>
    <row r="898" spans="1:11" s="53" customFormat="1">
      <c r="A898" s="42" t="str">
        <f>IF(AND(B898=$B$1,K898=""),"２",IF(AND(B898=$B$1,K898&lt;&gt;""),"１",IF(B898&gt;$B$1,"３","4")))</f>
        <v>4</v>
      </c>
      <c r="B898" s="43">
        <v>42905</v>
      </c>
      <c r="C898" s="44" t="s">
        <v>47</v>
      </c>
      <c r="D898" s="45">
        <v>11</v>
      </c>
      <c r="E898" s="54" t="s">
        <v>45</v>
      </c>
      <c r="F898" s="55" t="s">
        <v>55</v>
      </c>
      <c r="G898" s="54">
        <v>10</v>
      </c>
      <c r="H898" s="49">
        <f>IF(OR(J898="",K898=""),"",(K898-J898)/TIMEVALUE("1:00")*60)</f>
        <v>5.0000000000001421</v>
      </c>
      <c r="I898" s="50">
        <f>IF(H898="","",G898-H898)</f>
        <v>4.9999999999998579</v>
      </c>
      <c r="J898" s="51">
        <v>0.51041666666666663</v>
      </c>
      <c r="K898" s="52">
        <v>0.51388888888888895</v>
      </c>
    </row>
    <row r="899" spans="1:11" s="53" customFormat="1">
      <c r="A899" s="42" t="str">
        <f>IF(AND(B899=$B$1,K899=""),"２",IF(AND(B899=$B$1,K899&lt;&gt;""),"１",IF(B899&gt;$B$1,"３","4")))</f>
        <v>4</v>
      </c>
      <c r="B899" s="43">
        <v>42905</v>
      </c>
      <c r="C899" s="44"/>
      <c r="D899" s="45">
        <v>11</v>
      </c>
      <c r="E899" s="56" t="s">
        <v>335</v>
      </c>
      <c r="F899" s="57" t="s">
        <v>334</v>
      </c>
      <c r="G899" s="48">
        <v>60</v>
      </c>
      <c r="H899" s="49">
        <f>IF(OR(J899="",K899=""),"",(K899-J899)/TIMEVALUE("1:00")*60)</f>
        <v>49.999999999999986</v>
      </c>
      <c r="I899" s="50">
        <f>IF(H899="","",G899-H899)</f>
        <v>10.000000000000014</v>
      </c>
      <c r="J899" s="51">
        <v>0.50694444444444442</v>
      </c>
      <c r="K899" s="52">
        <v>0.54166666666666663</v>
      </c>
    </row>
    <row r="900" spans="1:11" s="53" customFormat="1">
      <c r="A900" s="42" t="str">
        <f>IF(AND(B900=$B$1,K900=""),"２",IF(AND(B900=$B$1,K900&lt;&gt;""),"１",IF(B900&gt;$B$1,"３","4")))</f>
        <v>4</v>
      </c>
      <c r="B900" s="43">
        <v>42905</v>
      </c>
      <c r="C900" s="44" t="s">
        <v>46</v>
      </c>
      <c r="D900" s="45">
        <v>12</v>
      </c>
      <c r="E900" s="56" t="s">
        <v>45</v>
      </c>
      <c r="F900" s="57" t="s">
        <v>59</v>
      </c>
      <c r="G900" s="54">
        <v>60</v>
      </c>
      <c r="H900" s="49">
        <f>IF(OR(J900="",K900=""),"",(K900-J900)/TIMEVALUE("1:00")*60)</f>
        <v>25.000000000000071</v>
      </c>
      <c r="I900" s="50">
        <f>IF(H900="","",G900-H900)</f>
        <v>34.999999999999929</v>
      </c>
      <c r="J900" s="51">
        <v>0.54166666666666663</v>
      </c>
      <c r="K900" s="52">
        <v>0.55902777777777779</v>
      </c>
    </row>
    <row r="901" spans="1:11" s="53" customFormat="1">
      <c r="A901" s="42" t="str">
        <f>IF(AND(B901=$B$1,K901=""),"２",IF(AND(B901=$B$1,K901&lt;&gt;""),"１",IF(B901&gt;$B$1,"３","4")))</f>
        <v>4</v>
      </c>
      <c r="B901" s="43">
        <v>42905</v>
      </c>
      <c r="C901" s="44" t="s">
        <v>47</v>
      </c>
      <c r="D901" s="45">
        <v>14</v>
      </c>
      <c r="E901" s="56" t="s">
        <v>45</v>
      </c>
      <c r="F901" s="57" t="s">
        <v>63</v>
      </c>
      <c r="G901" s="54">
        <v>10</v>
      </c>
      <c r="H901" s="49">
        <f>IF(OR(J901="",K901=""),"",(K901-J901)/TIMEVALUE("1:00")*60)</f>
        <v>4.9999999999999822</v>
      </c>
      <c r="I901" s="50">
        <f>IF(H901="","",G901-H901)</f>
        <v>5.0000000000000178</v>
      </c>
      <c r="J901" s="51">
        <v>0.58333333333333337</v>
      </c>
      <c r="K901" s="52">
        <v>0.58680555555555558</v>
      </c>
    </row>
    <row r="902" spans="1:11" s="53" customFormat="1">
      <c r="A902" s="42" t="str">
        <f>IF(AND(B902=$B$1,K902=""),"２",IF(AND(B902=$B$1,K902&lt;&gt;""),"１",IF(B902&gt;$B$1,"３","4")))</f>
        <v>4</v>
      </c>
      <c r="B902" s="43">
        <v>42905</v>
      </c>
      <c r="C902" s="44" t="s">
        <v>47</v>
      </c>
      <c r="D902" s="45">
        <v>14</v>
      </c>
      <c r="E902" s="56" t="s">
        <v>45</v>
      </c>
      <c r="F902" s="57" t="s">
        <v>80</v>
      </c>
      <c r="G902" s="54">
        <v>20</v>
      </c>
      <c r="H902" s="49">
        <f>IF(OR(J902="",K902=""),"",(K902-J902)/TIMEVALUE("1:00")*60)</f>
        <v>0.99999999999999645</v>
      </c>
      <c r="I902" s="50">
        <f>IF(H902="","",G902-H902)</f>
        <v>19.000000000000004</v>
      </c>
      <c r="J902" s="51">
        <v>0.58680555555555558</v>
      </c>
      <c r="K902" s="52">
        <v>0.58750000000000002</v>
      </c>
    </row>
    <row r="903" spans="1:11" s="53" customFormat="1">
      <c r="A903" s="42" t="str">
        <f>IF(AND(B903=$B$1,K903=""),"２",IF(AND(B903=$B$1,K903&lt;&gt;""),"１",IF(B903&gt;$B$1,"３","4")))</f>
        <v>4</v>
      </c>
      <c r="B903" s="43">
        <v>42905</v>
      </c>
      <c r="C903" s="44"/>
      <c r="D903" s="45">
        <v>14</v>
      </c>
      <c r="E903" s="56" t="s">
        <v>45</v>
      </c>
      <c r="F903" s="57" t="s">
        <v>332</v>
      </c>
      <c r="G903" s="48">
        <v>180</v>
      </c>
      <c r="H903" s="49">
        <f>IF(OR(J903="",K903=""),"",(K903-J903)/TIMEVALUE("1:00")*60)</f>
        <v>180</v>
      </c>
      <c r="I903" s="50">
        <f>IF(H903="","",G903-H903)</f>
        <v>0</v>
      </c>
      <c r="J903" s="51">
        <v>0.5625</v>
      </c>
      <c r="K903" s="52">
        <v>0.6875</v>
      </c>
    </row>
    <row r="904" spans="1:11" s="53" customFormat="1">
      <c r="A904" s="42" t="str">
        <f>IF(AND(B904=$B$1,K904=""),"２",IF(AND(B904=$B$1,K904&lt;&gt;""),"１",IF(B904&gt;$B$1,"３","4")))</f>
        <v>4</v>
      </c>
      <c r="B904" s="43">
        <v>42905</v>
      </c>
      <c r="C904" s="44" t="s">
        <v>47</v>
      </c>
      <c r="D904" s="45">
        <v>17</v>
      </c>
      <c r="E904" s="54" t="s">
        <v>45</v>
      </c>
      <c r="F904" s="55" t="s">
        <v>66</v>
      </c>
      <c r="G904" s="54">
        <v>10</v>
      </c>
      <c r="H904" s="49">
        <f>IF(OR(J904="",K904=""),"",(K904-J904)/TIMEVALUE("1:00")*60)</f>
        <v>4.9999999999998224</v>
      </c>
      <c r="I904" s="50">
        <f>IF(H904="","",G904-H904)</f>
        <v>5.0000000000001776</v>
      </c>
      <c r="J904" s="51">
        <v>0.70833333333333337</v>
      </c>
      <c r="K904" s="52">
        <v>0.71180555555555547</v>
      </c>
    </row>
    <row r="905" spans="1:11" s="53" customFormat="1">
      <c r="A905" s="42" t="str">
        <f>IF(AND(B905=$B$1,K905=""),"２",IF(AND(B905=$B$1,K905&lt;&gt;""),"１",IF(B905&gt;$B$1,"３","4")))</f>
        <v>4</v>
      </c>
      <c r="B905" s="43">
        <v>42905</v>
      </c>
      <c r="C905" s="44"/>
      <c r="D905" s="45">
        <v>16</v>
      </c>
      <c r="E905" s="46" t="s">
        <v>45</v>
      </c>
      <c r="F905" s="47" t="s">
        <v>333</v>
      </c>
      <c r="G905" s="48">
        <v>60</v>
      </c>
      <c r="H905" s="49">
        <f>IF(OR(J905="",K905=""),"",(K905-J905)/TIMEVALUE("1:00")*60)</f>
        <v>90</v>
      </c>
      <c r="I905" s="50">
        <f>IF(H905="","",G905-H905)</f>
        <v>-30</v>
      </c>
      <c r="J905" s="51">
        <v>0.6875</v>
      </c>
      <c r="K905" s="52">
        <v>0.75</v>
      </c>
    </row>
    <row r="906" spans="1:11" s="53" customFormat="1">
      <c r="A906" s="42" t="str">
        <f>IF(AND(B906=$B$1,K906=""),"２",IF(AND(B906=$B$1,K906&lt;&gt;""),"１",IF(B906&gt;$B$1,"３","4")))</f>
        <v>4</v>
      </c>
      <c r="B906" s="43">
        <v>42905</v>
      </c>
      <c r="C906" s="44" t="s">
        <v>47</v>
      </c>
      <c r="D906" s="45">
        <v>17</v>
      </c>
      <c r="E906" s="56" t="s">
        <v>45</v>
      </c>
      <c r="F906" s="57" t="s">
        <v>83</v>
      </c>
      <c r="G906" s="54">
        <v>20</v>
      </c>
      <c r="H906" s="49">
        <f>IF(OR(J906="",K906=""),"",(K906-J906)/TIMEVALUE("1:00")*60)</f>
        <v>2.9999999999999893</v>
      </c>
      <c r="I906" s="50">
        <f>IF(H906="","",G906-H906)</f>
        <v>17.000000000000011</v>
      </c>
      <c r="J906" s="51">
        <v>0.75</v>
      </c>
      <c r="K906" s="52">
        <v>0.75208333333333333</v>
      </c>
    </row>
    <row r="907" spans="1:11" s="53" customFormat="1">
      <c r="A907" s="42" t="str">
        <f>IF(AND(B907=$B$1,K907=""),"２",IF(AND(B907=$B$1,K907&lt;&gt;""),"１",IF(B907&gt;$B$1,"３","4")))</f>
        <v>4</v>
      </c>
      <c r="B907" s="43">
        <v>42905</v>
      </c>
      <c r="C907" s="44" t="s">
        <v>46</v>
      </c>
      <c r="D907" s="45">
        <v>19</v>
      </c>
      <c r="E907" s="46" t="s">
        <v>45</v>
      </c>
      <c r="F907" s="47" t="s">
        <v>72</v>
      </c>
      <c r="G907" s="54">
        <v>60</v>
      </c>
      <c r="H907" s="49">
        <f>IF(OR(J907="",K907=""),"",(K907-J907)/TIMEVALUE("1:00")*60)</f>
        <v>85.000000000000171</v>
      </c>
      <c r="I907" s="50">
        <f>IF(H907="","",G907-H907)</f>
        <v>-25.000000000000171</v>
      </c>
      <c r="J907" s="51">
        <v>0.83680555555555547</v>
      </c>
      <c r="K907" s="52">
        <v>0.89583333333333337</v>
      </c>
    </row>
    <row r="908" spans="1:11" s="53" customFormat="1">
      <c r="A908" s="42" t="str">
        <f>IF(AND(B908=$B$1,K908=""),"２",IF(AND(B908=$B$1,K908&lt;&gt;""),"１",IF(B908&gt;$B$1,"３","4")))</f>
        <v>4</v>
      </c>
      <c r="B908" s="43">
        <v>42905</v>
      </c>
      <c r="C908" s="44" t="s">
        <v>47</v>
      </c>
      <c r="D908" s="45">
        <v>21</v>
      </c>
      <c r="E908" s="56" t="s">
        <v>45</v>
      </c>
      <c r="F908" s="57" t="s">
        <v>73</v>
      </c>
      <c r="G908" s="54">
        <v>120</v>
      </c>
      <c r="H908" s="49">
        <f>IF(OR(J908="",K908=""),"",(K908-J908)/TIMEVALUE("1:00")*60)</f>
        <v>119.99999999999989</v>
      </c>
      <c r="I908" s="50">
        <f>IF(H908="","",G908-H908)</f>
        <v>1.1368683772161603E-13</v>
      </c>
      <c r="J908" s="51">
        <v>0.89583333333333337</v>
      </c>
      <c r="K908" s="52">
        <v>0.97916666666666663</v>
      </c>
    </row>
    <row r="909" spans="1:11" s="53" customFormat="1">
      <c r="A909" s="42" t="str">
        <f>IF(AND(B909=$B$1,K909=""),"２",IF(AND(B909=$B$1,K909&lt;&gt;""),"１",IF(B909&gt;$B$1,"３","4")))</f>
        <v>4</v>
      </c>
      <c r="B909" s="43">
        <v>42905</v>
      </c>
      <c r="C909" s="44" t="s">
        <v>47</v>
      </c>
      <c r="D909" s="45">
        <v>20</v>
      </c>
      <c r="E909" s="46" t="s">
        <v>45</v>
      </c>
      <c r="F909" s="47" t="s">
        <v>70</v>
      </c>
      <c r="G909" s="54">
        <v>10</v>
      </c>
      <c r="H909" s="49">
        <f>IF(OR(J909="",K909=""),"",(K909-J909)/TIMEVALUE("1:00")*60)</f>
        <v>10.000000000000124</v>
      </c>
      <c r="I909" s="50">
        <f>IF(H909="","",G909-H909)</f>
        <v>-1.2434497875801753E-13</v>
      </c>
      <c r="J909" s="51">
        <v>0.97916666666666663</v>
      </c>
      <c r="K909" s="52">
        <v>0.98611111111111116</v>
      </c>
    </row>
    <row r="910" spans="1:11" s="53" customFormat="1">
      <c r="A910" s="42" t="str">
        <f>IF(AND(B910=$B$1,K910=""),"２",IF(AND(B910=$B$1,K910&lt;&gt;""),"１",IF(B910&gt;$B$1,"３","4")))</f>
        <v>4</v>
      </c>
      <c r="B910" s="43">
        <v>42906</v>
      </c>
      <c r="C910" s="44"/>
      <c r="D910" s="45">
        <v>6</v>
      </c>
      <c r="E910" s="46" t="s">
        <v>45</v>
      </c>
      <c r="F910" s="55" t="s">
        <v>127</v>
      </c>
      <c r="G910" s="48">
        <v>30</v>
      </c>
      <c r="H910" s="49">
        <f>IF(OR(J910="",K910=""),"",(K910-J910)/TIMEVALUE("1:00")*60)</f>
        <v>30.000000000000053</v>
      </c>
      <c r="I910" s="50">
        <f>IF(H910="","",G910-H910)</f>
        <v>-5.3290705182007514E-14</v>
      </c>
      <c r="J910" s="51">
        <v>0.2986111111111111</v>
      </c>
      <c r="K910" s="52">
        <v>0.31944444444444448</v>
      </c>
    </row>
    <row r="911" spans="1:11" s="53" customFormat="1">
      <c r="A911" s="42" t="str">
        <f>IF(AND(B911=$B$1,K911=""),"２",IF(AND(B911=$B$1,K911&lt;&gt;""),"１",IF(B911&gt;$B$1,"３","4")))</f>
        <v>4</v>
      </c>
      <c r="B911" s="43">
        <v>42906</v>
      </c>
      <c r="C911" s="44" t="s">
        <v>46</v>
      </c>
      <c r="D911" s="45">
        <v>6</v>
      </c>
      <c r="E911" s="46" t="s">
        <v>45</v>
      </c>
      <c r="F911" s="47" t="s">
        <v>50</v>
      </c>
      <c r="G911" s="54">
        <v>60</v>
      </c>
      <c r="H911" s="49">
        <f>IF(OR(J911="",K911=""),"",(K911-J911)/TIMEVALUE("1:00")*60)</f>
        <v>74.999999999999972</v>
      </c>
      <c r="I911" s="50">
        <f>IF(H911="","",G911-H911)</f>
        <v>-14.999999999999972</v>
      </c>
      <c r="J911" s="51">
        <v>0.28125</v>
      </c>
      <c r="K911" s="52">
        <v>0.33333333333333331</v>
      </c>
    </row>
    <row r="912" spans="1:11" s="53" customFormat="1">
      <c r="A912" s="42" t="str">
        <f>IF(AND(B912=$B$1,K912=""),"２",IF(AND(B912=$B$1,K912&lt;&gt;""),"１",IF(B912&gt;$B$1,"３","4")))</f>
        <v>4</v>
      </c>
      <c r="B912" s="43">
        <v>42906</v>
      </c>
      <c r="C912" s="44" t="s">
        <v>46</v>
      </c>
      <c r="D912" s="45">
        <v>7</v>
      </c>
      <c r="E912" s="56" t="s">
        <v>45</v>
      </c>
      <c r="F912" s="57" t="s">
        <v>91</v>
      </c>
      <c r="G912" s="54">
        <v>15</v>
      </c>
      <c r="H912" s="49">
        <f>IF(OR(J912="",K912=""),"",(K912-J912)/TIMEVALUE("1:00")*60)</f>
        <v>8.9999999999998881</v>
      </c>
      <c r="I912" s="50">
        <f>IF(H912="","",G912-H912)</f>
        <v>6.0000000000001119</v>
      </c>
      <c r="J912" s="51">
        <v>0.33680555555555558</v>
      </c>
      <c r="K912" s="52">
        <v>0.3430555555555555</v>
      </c>
    </row>
    <row r="913" spans="1:11" s="53" customFormat="1">
      <c r="A913" s="42" t="str">
        <f>IF(AND(B913=$B$1,K913=""),"２",IF(AND(B913=$B$1,K913&lt;&gt;""),"１",IF(B913&gt;$B$1,"３","4")))</f>
        <v>4</v>
      </c>
      <c r="B913" s="43">
        <v>42906</v>
      </c>
      <c r="C913" s="44" t="s">
        <v>46</v>
      </c>
      <c r="D913" s="45">
        <v>6</v>
      </c>
      <c r="E913" s="56" t="s">
        <v>335</v>
      </c>
      <c r="F913" s="57" t="s">
        <v>204</v>
      </c>
      <c r="G913" s="54">
        <v>15</v>
      </c>
      <c r="H913" s="49">
        <f>IF(OR(J913="",K913=""),"",(K913-J913)/TIMEVALUE("1:00")*60)</f>
        <v>1.0000000000000764</v>
      </c>
      <c r="I913" s="50">
        <f>IF(H913="","",G913-H913)</f>
        <v>13.999999999999924</v>
      </c>
      <c r="J913" s="51">
        <v>0.3430555555555555</v>
      </c>
      <c r="K913" s="52">
        <v>0.34375</v>
      </c>
    </row>
    <row r="914" spans="1:11" s="53" customFormat="1">
      <c r="A914" s="42" t="str">
        <f>IF(AND(B914=$B$1,K914=""),"２",IF(AND(B914=$B$1,K914&lt;&gt;""),"１",IF(B914&gt;$B$1,"３","4")))</f>
        <v>4</v>
      </c>
      <c r="B914" s="43">
        <v>42906</v>
      </c>
      <c r="C914" s="44" t="s">
        <v>47</v>
      </c>
      <c r="D914" s="45">
        <v>9</v>
      </c>
      <c r="E914" s="56" t="s">
        <v>45</v>
      </c>
      <c r="F914" s="57" t="s">
        <v>74</v>
      </c>
      <c r="G914" s="54">
        <v>20</v>
      </c>
      <c r="H914" s="49">
        <f>IF(OR(J914="",K914=""),"",(K914-J914)/TIMEVALUE("1:00")*60)</f>
        <v>9.000000000000048</v>
      </c>
      <c r="I914" s="50">
        <f>IF(H914="","",G914-H914)</f>
        <v>10.999999999999952</v>
      </c>
      <c r="J914" s="51">
        <v>0.34375</v>
      </c>
      <c r="K914" s="52">
        <v>0.35000000000000003</v>
      </c>
    </row>
    <row r="915" spans="1:11" s="53" customFormat="1">
      <c r="A915" s="42" t="str">
        <f>IF(AND(B915=$B$1,K915=""),"２",IF(AND(B915=$B$1,K915&lt;&gt;""),"１",IF(B915&gt;$B$1,"３","4")))</f>
        <v>4</v>
      </c>
      <c r="B915" s="43">
        <v>42906</v>
      </c>
      <c r="C915" s="44"/>
      <c r="D915" s="45">
        <v>9</v>
      </c>
      <c r="E915" s="56" t="s">
        <v>45</v>
      </c>
      <c r="F915" s="57" t="s">
        <v>337</v>
      </c>
      <c r="G915" s="48">
        <v>30</v>
      </c>
      <c r="H915" s="49">
        <f>IF(OR(J915="",K915=""),"",(K915-J915)/TIMEVALUE("1:00")*60)</f>
        <v>24.999999999999993</v>
      </c>
      <c r="I915" s="50">
        <f>IF(H915="","",G915-H915)</f>
        <v>5.0000000000000071</v>
      </c>
      <c r="J915" s="51">
        <v>0.36458333333333331</v>
      </c>
      <c r="K915" s="52">
        <v>0.38194444444444442</v>
      </c>
    </row>
    <row r="916" spans="1:11" s="53" customFormat="1">
      <c r="A916" s="42" t="str">
        <f>IF(AND(B916=$B$1,K916=""),"２",IF(AND(B916=$B$1,K916&lt;&gt;""),"１",IF(B916&gt;$B$1,"３","4")))</f>
        <v>4</v>
      </c>
      <c r="B916" s="43">
        <v>42906</v>
      </c>
      <c r="C916" s="44" t="s">
        <v>47</v>
      </c>
      <c r="D916" s="45">
        <v>10</v>
      </c>
      <c r="E916" s="54" t="s">
        <v>45</v>
      </c>
      <c r="F916" s="55" t="s">
        <v>76</v>
      </c>
      <c r="G916" s="54">
        <v>20</v>
      </c>
      <c r="H916" s="49">
        <f>IF(OR(J916="",K916=""),"",(K916-J916)/TIMEVALUE("1:00")*60)</f>
        <v>4.9999999999999023</v>
      </c>
      <c r="I916" s="50">
        <f>IF(H916="","",G916-H916)</f>
        <v>15.000000000000098</v>
      </c>
      <c r="J916" s="51">
        <v>0.47222222222222227</v>
      </c>
      <c r="K916" s="52">
        <v>0.47569444444444442</v>
      </c>
    </row>
    <row r="917" spans="1:11" s="53" customFormat="1">
      <c r="A917" s="42" t="str">
        <f>IF(AND(B917=$B$1,K917=""),"２",IF(AND(B917=$B$1,K917&lt;&gt;""),"１",IF(B917&gt;$B$1,"３","4")))</f>
        <v>4</v>
      </c>
      <c r="B917" s="43">
        <v>42906</v>
      </c>
      <c r="C917" s="44"/>
      <c r="D917" s="45">
        <v>9</v>
      </c>
      <c r="E917" s="46" t="s">
        <v>45</v>
      </c>
      <c r="F917" s="47" t="s">
        <v>336</v>
      </c>
      <c r="G917" s="48">
        <v>120</v>
      </c>
      <c r="H917" s="49">
        <f>IF(OR(J917="",K917=""),"",(K917-J917)/TIMEVALUE("1:00")*60)</f>
        <v>132</v>
      </c>
      <c r="I917" s="50">
        <f>IF(H917="","",G917-H917)</f>
        <v>-12</v>
      </c>
      <c r="J917" s="51">
        <v>0.39583333333333331</v>
      </c>
      <c r="K917" s="52">
        <v>0.48749999999999999</v>
      </c>
    </row>
    <row r="918" spans="1:11">
      <c r="A918" s="42" t="str">
        <f>IF(AND(B918=$B$1,K918=""),"２",IF(AND(B918=$B$1,K918&lt;&gt;""),"１",IF(B918&gt;$B$1,"３","4")))</f>
        <v>4</v>
      </c>
      <c r="B918" s="43">
        <v>42906</v>
      </c>
      <c r="C918" s="44" t="s">
        <v>47</v>
      </c>
      <c r="D918" s="45">
        <v>11</v>
      </c>
      <c r="E918" s="56" t="s">
        <v>45</v>
      </c>
      <c r="F918" s="57" t="s">
        <v>55</v>
      </c>
      <c r="G918" s="54">
        <v>10</v>
      </c>
      <c r="H918" s="49">
        <f>IF(OR(J918="",K918=""),"",(K918-J918)/TIMEVALUE("1:00")*60)</f>
        <v>8.999999999999968</v>
      </c>
      <c r="I918" s="50">
        <f>IF(H918="","",G918-H918)</f>
        <v>1.000000000000032</v>
      </c>
      <c r="J918" s="51">
        <v>0.48749999999999999</v>
      </c>
      <c r="K918" s="52">
        <v>0.49374999999999997</v>
      </c>
    </row>
    <row r="919" spans="1:11">
      <c r="A919" s="42" t="str">
        <f>IF(AND(B919=$B$1,K919=""),"２",IF(AND(B919=$B$1,K919&lt;&gt;""),"１",IF(B919&gt;$B$1,"３","4")))</f>
        <v>4</v>
      </c>
      <c r="B919" s="43">
        <v>42906</v>
      </c>
      <c r="C919" s="44"/>
      <c r="D919" s="45">
        <v>13</v>
      </c>
      <c r="E919" s="46" t="s">
        <v>45</v>
      </c>
      <c r="F919" s="47" t="s">
        <v>339</v>
      </c>
      <c r="G919" s="48">
        <v>30</v>
      </c>
      <c r="H919" s="49">
        <f>IF(OR(J919="",K919=""),"",(K919-J919)/TIMEVALUE("1:00")*60)</f>
        <v>39.000000000000099</v>
      </c>
      <c r="I919" s="50">
        <f>IF(H919="","",G919-H919)</f>
        <v>-9.0000000000000995</v>
      </c>
      <c r="J919" s="51">
        <v>0.49374999999999997</v>
      </c>
      <c r="K919" s="52">
        <v>0.52083333333333337</v>
      </c>
    </row>
    <row r="920" spans="1:11">
      <c r="A920" s="42" t="str">
        <f>IF(AND(B920=$B$1,K920=""),"２",IF(AND(B920=$B$1,K920&lt;&gt;""),"１",IF(B920&gt;$B$1,"３","4")))</f>
        <v>4</v>
      </c>
      <c r="B920" s="43">
        <v>42906</v>
      </c>
      <c r="C920" s="44" t="s">
        <v>46</v>
      </c>
      <c r="D920" s="45">
        <v>12</v>
      </c>
      <c r="E920" s="46" t="s">
        <v>45</v>
      </c>
      <c r="F920" s="47" t="s">
        <v>59</v>
      </c>
      <c r="G920" s="54">
        <v>60</v>
      </c>
      <c r="H920" s="49">
        <f>IF(OR(J920="",K920=""),"",(K920-J920)/TIMEVALUE("1:00")*60)</f>
        <v>76.999999999999886</v>
      </c>
      <c r="I920" s="50">
        <f>IF(H920="","",G920-H920)</f>
        <v>-16.999999999999886</v>
      </c>
      <c r="J920" s="51">
        <v>0.52083333333333337</v>
      </c>
      <c r="K920" s="52">
        <v>0.57430555555555551</v>
      </c>
    </row>
    <row r="921" spans="1:11">
      <c r="A921" s="42" t="str">
        <f>IF(AND(B921=$B$1,K921=""),"２",IF(AND(B921=$B$1,K921&lt;&gt;""),"１",IF(B921&gt;$B$1,"３","4")))</f>
        <v>4</v>
      </c>
      <c r="B921" s="43">
        <v>42906</v>
      </c>
      <c r="C921" s="44" t="s">
        <v>47</v>
      </c>
      <c r="D921" s="45">
        <v>14</v>
      </c>
      <c r="E921" s="56" t="s">
        <v>45</v>
      </c>
      <c r="F921" s="57" t="s">
        <v>80</v>
      </c>
      <c r="G921" s="54">
        <v>20</v>
      </c>
      <c r="H921" s="49">
        <f>IF(OR(J921="",K921=""),"",(K921-J921)/TIMEVALUE("1:00")*60)</f>
        <v>11.999999999999957</v>
      </c>
      <c r="I921" s="50">
        <f>IF(H921="","",G921-H921)</f>
        <v>8.0000000000000426</v>
      </c>
      <c r="J921" s="51">
        <v>0.57430555555555551</v>
      </c>
      <c r="K921" s="52">
        <v>0.58263888888888882</v>
      </c>
    </row>
    <row r="922" spans="1:11">
      <c r="A922" s="42" t="str">
        <f>IF(AND(B922=$B$1,K922=""),"２",IF(AND(B922=$B$1,K922&lt;&gt;""),"１",IF(B922&gt;$B$1,"３","4")))</f>
        <v>4</v>
      </c>
      <c r="B922" s="43">
        <v>42906</v>
      </c>
      <c r="C922" s="44" t="s">
        <v>47</v>
      </c>
      <c r="D922" s="45">
        <v>14</v>
      </c>
      <c r="E922" s="56" t="s">
        <v>45</v>
      </c>
      <c r="F922" s="57" t="s">
        <v>63</v>
      </c>
      <c r="G922" s="54">
        <v>10</v>
      </c>
      <c r="H922" s="49">
        <f>IF(OR(J922="",K922=""),"",(K922-J922)/TIMEVALUE("1:00")*60)</f>
        <v>1.0000000000001563</v>
      </c>
      <c r="I922" s="50">
        <f>IF(H922="","",G922-H922)</f>
        <v>8.9999999999998437</v>
      </c>
      <c r="J922" s="51">
        <v>0.58263888888888882</v>
      </c>
      <c r="K922" s="52">
        <v>0.58333333333333337</v>
      </c>
    </row>
    <row r="923" spans="1:11">
      <c r="A923" s="42" t="str">
        <f>IF(AND(B923=$B$1,K923=""),"２",IF(AND(B923=$B$1,K923&lt;&gt;""),"１",IF(B923&gt;$B$1,"３","4")))</f>
        <v>4</v>
      </c>
      <c r="B923" s="43">
        <v>42906</v>
      </c>
      <c r="C923" s="44"/>
      <c r="D923" s="45">
        <v>13</v>
      </c>
      <c r="E923" s="46" t="s">
        <v>45</v>
      </c>
      <c r="F923" s="47" t="s">
        <v>340</v>
      </c>
      <c r="G923" s="48">
        <v>20</v>
      </c>
      <c r="H923" s="49">
        <f>IF(OR(J923="",K923=""),"",(K923-J923)/TIMEVALUE("1:00")*60)</f>
        <v>112.99999999999991</v>
      </c>
      <c r="I923" s="50">
        <f>IF(H923="","",G923-H923)</f>
        <v>-92.999999999999915</v>
      </c>
      <c r="J923" s="51">
        <v>0.58333333333333337</v>
      </c>
      <c r="K923" s="52">
        <v>0.66180555555555554</v>
      </c>
    </row>
    <row r="924" spans="1:11">
      <c r="A924" s="42" t="str">
        <f>IF(AND(B924=$B$1,K924=""),"２",IF(AND(B924=$B$1,K924&lt;&gt;""),"１",IF(B924&gt;$B$1,"３","4")))</f>
        <v>4</v>
      </c>
      <c r="B924" s="43">
        <v>42906</v>
      </c>
      <c r="C924" s="44"/>
      <c r="D924" s="45">
        <v>14</v>
      </c>
      <c r="E924" s="56" t="s">
        <v>45</v>
      </c>
      <c r="F924" s="57" t="s">
        <v>327</v>
      </c>
      <c r="G924" s="48">
        <v>80</v>
      </c>
      <c r="H924" s="49">
        <f>IF(OR(J924="",K924=""),"",(K924-J924)/TIMEVALUE("1:00")*60)</f>
        <v>75.999999999999886</v>
      </c>
      <c r="I924" s="50">
        <f>IF(H924="","",G924-H924)</f>
        <v>4.0000000000001137</v>
      </c>
      <c r="J924" s="51">
        <v>0.69444444444444453</v>
      </c>
      <c r="K924" s="52">
        <v>0.74722222222222223</v>
      </c>
    </row>
    <row r="925" spans="1:11">
      <c r="A925" s="42" t="str">
        <f>IF(AND(B925=$B$1,K925=""),"２",IF(AND(B925=$B$1,K925&lt;&gt;""),"１",IF(B925&gt;$B$1,"３","4")))</f>
        <v>4</v>
      </c>
      <c r="B925" s="43">
        <v>42906</v>
      </c>
      <c r="C925" s="44" t="s">
        <v>47</v>
      </c>
      <c r="D925" s="45">
        <v>17</v>
      </c>
      <c r="E925" s="56" t="s">
        <v>45</v>
      </c>
      <c r="F925" s="57" t="s">
        <v>66</v>
      </c>
      <c r="G925" s="54">
        <v>10</v>
      </c>
      <c r="H925" s="49">
        <f>IF(OR(J925="",K925=""),"",(K925-J925)/TIMEVALUE("1:00")*60)</f>
        <v>3.9999999999999858</v>
      </c>
      <c r="I925" s="50">
        <f>IF(H925="","",G925-H925)</f>
        <v>6.0000000000000142</v>
      </c>
      <c r="J925" s="51">
        <v>0.74722222222222223</v>
      </c>
      <c r="K925" s="52">
        <v>0.75</v>
      </c>
    </row>
    <row r="926" spans="1:11">
      <c r="A926" s="42" t="str">
        <f>IF(AND(B926=$B$1,K926=""),"２",IF(AND(B926=$B$1,K926&lt;&gt;""),"１",IF(B926&gt;$B$1,"３","4")))</f>
        <v>4</v>
      </c>
      <c r="B926" s="43">
        <v>42906</v>
      </c>
      <c r="C926" s="44" t="s">
        <v>47</v>
      </c>
      <c r="D926" s="45">
        <v>17</v>
      </c>
      <c r="E926" s="56" t="s">
        <v>45</v>
      </c>
      <c r="F926" s="57" t="s">
        <v>83</v>
      </c>
      <c r="G926" s="54">
        <v>20</v>
      </c>
      <c r="H926" s="49">
        <f>IF(OR(J926="",K926=""),"",(K926-J926)/TIMEVALUE("1:00")*60)</f>
        <v>2.0000000000001528</v>
      </c>
      <c r="I926" s="50">
        <f>IF(H926="","",G926-H926)</f>
        <v>17.999999999999847</v>
      </c>
      <c r="J926" s="51">
        <v>0.75</v>
      </c>
      <c r="K926" s="52">
        <v>0.75138888888888899</v>
      </c>
    </row>
    <row r="927" spans="1:11">
      <c r="A927" s="42" t="str">
        <f>IF(AND(B927=$B$1,K927=""),"２",IF(AND(B927=$B$1,K927&lt;&gt;""),"１",IF(B927&gt;$B$1,"３","4")))</f>
        <v>4</v>
      </c>
      <c r="B927" s="43">
        <v>42906</v>
      </c>
      <c r="C927" s="44" t="s">
        <v>46</v>
      </c>
      <c r="D927" s="45">
        <v>19</v>
      </c>
      <c r="E927" s="56" t="s">
        <v>45</v>
      </c>
      <c r="F927" s="57" t="s">
        <v>72</v>
      </c>
      <c r="G927" s="54">
        <v>60</v>
      </c>
      <c r="H927" s="49">
        <f>IF(OR(J927="",K927=""),"",(K927-J927)/TIMEVALUE("1:00")*60)</f>
        <v>30.000000000000053</v>
      </c>
      <c r="I927" s="50">
        <f>IF(H927="","",G927-H927)</f>
        <v>29.999999999999947</v>
      </c>
      <c r="J927" s="51">
        <v>0.87152777777777779</v>
      </c>
      <c r="K927" s="52">
        <v>0.89236111111111116</v>
      </c>
    </row>
    <row r="928" spans="1:11">
      <c r="A928" s="42" t="str">
        <f>IF(AND(B928=$B$1,K928=""),"２",IF(AND(B928=$B$1,K928&lt;&gt;""),"１",IF(B928&gt;$B$1,"３","4")))</f>
        <v>4</v>
      </c>
      <c r="B928" s="43">
        <v>42906</v>
      </c>
      <c r="C928" s="44"/>
      <c r="D928" s="45">
        <v>22</v>
      </c>
      <c r="E928" s="46" t="s">
        <v>45</v>
      </c>
      <c r="F928" s="55" t="s">
        <v>261</v>
      </c>
      <c r="G928" s="48">
        <v>25</v>
      </c>
      <c r="H928" s="49">
        <f>IF(OR(J928="",K928=""),"",(K928-J928)/TIMEVALUE("1:00")*60)</f>
        <v>19.999999999999929</v>
      </c>
      <c r="I928" s="50">
        <f>IF(H928="","",G928-H928)</f>
        <v>5.0000000000000711</v>
      </c>
      <c r="J928" s="51">
        <v>0.92708333333333337</v>
      </c>
      <c r="K928" s="52">
        <v>0.94097222222222221</v>
      </c>
    </row>
    <row r="929" spans="1:11">
      <c r="A929" s="42" t="str">
        <f>IF(AND(B929=$B$1,K929=""),"２",IF(AND(B929=$B$1,K929&lt;&gt;""),"１",IF(B929&gt;$B$1,"３","4")))</f>
        <v>4</v>
      </c>
      <c r="B929" s="43">
        <v>42906</v>
      </c>
      <c r="C929" s="44" t="s">
        <v>47</v>
      </c>
      <c r="D929" s="45">
        <v>20</v>
      </c>
      <c r="E929" s="54" t="s">
        <v>45</v>
      </c>
      <c r="F929" s="55" t="s">
        <v>70</v>
      </c>
      <c r="G929" s="54">
        <v>10</v>
      </c>
      <c r="H929" s="49">
        <f>IF(OR(J929="",K929=""),"",(K929-J929)/TIMEVALUE("1:00")*60)</f>
        <v>5.0000000000001421</v>
      </c>
      <c r="I929" s="50">
        <f>IF(H929="","",G929-H929)</f>
        <v>4.9999999999998579</v>
      </c>
      <c r="J929" s="51">
        <v>0.96180555555555547</v>
      </c>
      <c r="K929" s="52">
        <v>0.96527777777777779</v>
      </c>
    </row>
    <row r="930" spans="1:11">
      <c r="A930" s="42" t="str">
        <f>IF(AND(B930=$B$1,K930=""),"２",IF(AND(B930=$B$1,K930&lt;&gt;""),"１",IF(B930&gt;$B$1,"３","4")))</f>
        <v>4</v>
      </c>
      <c r="B930" s="43">
        <v>42906</v>
      </c>
      <c r="C930" s="44" t="s">
        <v>47</v>
      </c>
      <c r="D930" s="45">
        <v>21</v>
      </c>
      <c r="E930" s="46" t="s">
        <v>45</v>
      </c>
      <c r="F930" s="47" t="s">
        <v>73</v>
      </c>
      <c r="G930" s="54">
        <v>120</v>
      </c>
      <c r="H930" s="49">
        <f>IF(OR(J930="",K930=""),"",(K930-J930)/TIMEVALUE("1:00")*60)</f>
        <v>310</v>
      </c>
      <c r="I930" s="50">
        <f>IF(H930="","",G930-H930)</f>
        <v>-190</v>
      </c>
      <c r="J930" s="51">
        <v>0.75</v>
      </c>
      <c r="K930" s="52">
        <v>0.96527777777777779</v>
      </c>
    </row>
    <row r="931" spans="1:11">
      <c r="A931" s="42" t="str">
        <f>IF(AND(B931=$B$1,K931=""),"２",IF(AND(B931=$B$1,K931&lt;&gt;""),"１",IF(B931&gt;$B$1,"３","4")))</f>
        <v>4</v>
      </c>
      <c r="B931" s="43">
        <v>42907</v>
      </c>
      <c r="C931" s="44" t="s">
        <v>46</v>
      </c>
      <c r="D931" s="45">
        <v>6</v>
      </c>
      <c r="E931" s="56" t="s">
        <v>45</v>
      </c>
      <c r="F931" s="57" t="s">
        <v>50</v>
      </c>
      <c r="G931" s="54">
        <v>60</v>
      </c>
      <c r="H931" s="49">
        <f>IF(OR(J931="",K931=""),"",(K931-J931)/TIMEVALUE("1:00")*60)</f>
        <v>34.999999999999957</v>
      </c>
      <c r="I931" s="50">
        <f>IF(H931="","",G931-H931)</f>
        <v>25.000000000000043</v>
      </c>
      <c r="J931" s="51">
        <v>0.25694444444444448</v>
      </c>
      <c r="K931" s="52">
        <v>0.28125</v>
      </c>
    </row>
    <row r="932" spans="1:11">
      <c r="A932" s="42" t="str">
        <f>IF(AND(B932=$B$1,K932=""),"２",IF(AND(B932=$B$1,K932&lt;&gt;""),"１",IF(B932&gt;$B$1,"３","4")))</f>
        <v>4</v>
      </c>
      <c r="B932" s="43">
        <v>42907</v>
      </c>
      <c r="C932" s="44"/>
      <c r="D932" s="45">
        <v>6</v>
      </c>
      <c r="E932" s="46" t="s">
        <v>45</v>
      </c>
      <c r="F932" s="47" t="s">
        <v>111</v>
      </c>
      <c r="G932" s="48">
        <v>90</v>
      </c>
      <c r="H932" s="49">
        <f>IF(OR(J932="",K932=""),"",(K932-J932)/TIMEVALUE("1:00")*60)</f>
        <v>91.000000000000071</v>
      </c>
      <c r="I932" s="50">
        <f>IF(H932="","",G932-H932)</f>
        <v>-1.0000000000000711</v>
      </c>
      <c r="J932" s="51">
        <v>0.28125</v>
      </c>
      <c r="K932" s="52">
        <v>0.3444444444444445</v>
      </c>
    </row>
    <row r="933" spans="1:11">
      <c r="A933" s="42" t="str">
        <f>IF(AND(B933=$B$1,K933=""),"２",IF(AND(B933=$B$1,K933&lt;&gt;""),"１",IF(B933&gt;$B$1,"３","4")))</f>
        <v>4</v>
      </c>
      <c r="B933" s="43">
        <v>42907</v>
      </c>
      <c r="C933" s="44" t="s">
        <v>46</v>
      </c>
      <c r="D933" s="45">
        <v>7</v>
      </c>
      <c r="E933" s="56" t="s">
        <v>45</v>
      </c>
      <c r="F933" s="57" t="s">
        <v>91</v>
      </c>
      <c r="G933" s="54">
        <v>15</v>
      </c>
      <c r="H933" s="49">
        <f>IF(OR(J933="",K933=""),"",(K933-J933)/TIMEVALUE("1:00")*60)</f>
        <v>3.9999999999999858</v>
      </c>
      <c r="I933" s="50">
        <f>IF(H933="","",G933-H933)</f>
        <v>11.000000000000014</v>
      </c>
      <c r="J933" s="51">
        <v>0.3444444444444445</v>
      </c>
      <c r="K933" s="52">
        <v>0.34722222222222227</v>
      </c>
    </row>
    <row r="934" spans="1:11">
      <c r="A934" s="42" t="str">
        <f>IF(AND(B934=$B$1,K934=""),"２",IF(AND(B934=$B$1,K934&lt;&gt;""),"１",IF(B934&gt;$B$1,"３","4")))</f>
        <v>4</v>
      </c>
      <c r="B934" s="43">
        <v>42907</v>
      </c>
      <c r="C934" s="44" t="s">
        <v>47</v>
      </c>
      <c r="D934" s="45">
        <v>9</v>
      </c>
      <c r="E934" s="56" t="s">
        <v>45</v>
      </c>
      <c r="F934" s="57" t="s">
        <v>74</v>
      </c>
      <c r="G934" s="54">
        <v>20</v>
      </c>
      <c r="H934" s="49">
        <f>IF(OR(J934="",K934=""),"",(K934-J934)/TIMEVALUE("1:00")*60)</f>
        <v>16.99999999999994</v>
      </c>
      <c r="I934" s="50">
        <f>IF(H934="","",G934-H934)</f>
        <v>3.0000000000000604</v>
      </c>
      <c r="J934" s="51">
        <v>0.34722222222222227</v>
      </c>
      <c r="K934" s="52">
        <v>0.35902777777777778</v>
      </c>
    </row>
    <row r="935" spans="1:11">
      <c r="A935" s="42" t="str">
        <f>IF(AND(B935=$B$1,K935=""),"２",IF(AND(B935=$B$1,K935&lt;&gt;""),"１",IF(B935&gt;$B$1,"３","4")))</f>
        <v>4</v>
      </c>
      <c r="B935" s="43">
        <v>42907</v>
      </c>
      <c r="C935" s="44"/>
      <c r="D935" s="45">
        <v>9</v>
      </c>
      <c r="E935" s="46" t="s">
        <v>45</v>
      </c>
      <c r="F935" s="47" t="s">
        <v>345</v>
      </c>
      <c r="G935" s="48">
        <v>20</v>
      </c>
      <c r="H935" s="49">
        <f>IF(OR(J935="",K935=""),"",(K935-J935)/TIMEVALUE("1:00")*60)</f>
        <v>32.999999999999964</v>
      </c>
      <c r="I935" s="50">
        <f>IF(H935="","",G935-H935)</f>
        <v>-12.999999999999964</v>
      </c>
      <c r="J935" s="51">
        <v>0.35902777777777778</v>
      </c>
      <c r="K935" s="52">
        <v>0.38194444444444442</v>
      </c>
    </row>
    <row r="936" spans="1:11">
      <c r="A936" s="42" t="str">
        <f>IF(AND(B936=$B$1,K936=""),"２",IF(AND(B936=$B$1,K936&lt;&gt;""),"１",IF(B936&gt;$B$1,"３","4")))</f>
        <v>4</v>
      </c>
      <c r="B936" s="43">
        <v>42907</v>
      </c>
      <c r="C936" s="44"/>
      <c r="D936" s="45">
        <v>10</v>
      </c>
      <c r="E936" s="56" t="s">
        <v>45</v>
      </c>
      <c r="F936" s="57" t="s">
        <v>341</v>
      </c>
      <c r="G936" s="48">
        <v>60</v>
      </c>
      <c r="H936" s="49">
        <f>IF(OR(J936="",K936=""),"",(K936-J936)/TIMEVALUE("1:00")*60)</f>
        <v>35.000000000000036</v>
      </c>
      <c r="I936" s="50">
        <f>IF(H936="","",G936-H936)</f>
        <v>24.999999999999964</v>
      </c>
      <c r="J936" s="51">
        <v>0.41666666666666669</v>
      </c>
      <c r="K936" s="52">
        <v>0.44097222222222227</v>
      </c>
    </row>
    <row r="937" spans="1:11">
      <c r="A937" s="42" t="str">
        <f>IF(AND(B937=$B$1,K937=""),"２",IF(AND(B937=$B$1,K937&lt;&gt;""),"１",IF(B937&gt;$B$1,"３","4")))</f>
        <v>4</v>
      </c>
      <c r="B937" s="43">
        <v>42907</v>
      </c>
      <c r="C937" s="44"/>
      <c r="D937" s="45">
        <v>9</v>
      </c>
      <c r="E937" s="46" t="s">
        <v>45</v>
      </c>
      <c r="F937" s="55" t="s">
        <v>338</v>
      </c>
      <c r="G937" s="48">
        <v>60</v>
      </c>
      <c r="H937" s="49">
        <f>IF(OR(J937="",K937=""),"",(K937-J937)/TIMEVALUE("1:00")*60)</f>
        <v>39.999999999999936</v>
      </c>
      <c r="I937" s="50">
        <f>IF(H937="","",G937-H937)</f>
        <v>20.000000000000064</v>
      </c>
      <c r="J937" s="51">
        <v>0.44097222222222227</v>
      </c>
      <c r="K937" s="52">
        <v>0.46875</v>
      </c>
    </row>
    <row r="938" spans="1:11">
      <c r="A938" s="42" t="str">
        <f>IF(AND(B938=$B$1,K938=""),"２",IF(AND(B938=$B$1,K938&lt;&gt;""),"１",IF(B938&gt;$B$1,"３","4")))</f>
        <v>4</v>
      </c>
      <c r="B938" s="43">
        <v>42907</v>
      </c>
      <c r="C938" s="44"/>
      <c r="D938" s="45">
        <v>11</v>
      </c>
      <c r="E938" s="46" t="s">
        <v>45</v>
      </c>
      <c r="F938" s="47" t="s">
        <v>342</v>
      </c>
      <c r="G938" s="48">
        <v>20</v>
      </c>
      <c r="H938" s="49">
        <f>IF(OR(J938="",K938=""),"",(K938-J938)/TIMEVALUE("1:00")*60)</f>
        <v>29.999999999999972</v>
      </c>
      <c r="I938" s="50">
        <f>IF(H938="","",G938-H938)</f>
        <v>-9.9999999999999716</v>
      </c>
      <c r="J938" s="51">
        <v>0.46875</v>
      </c>
      <c r="K938" s="52">
        <v>0.48958333333333331</v>
      </c>
    </row>
    <row r="939" spans="1:11">
      <c r="A939" s="42" t="str">
        <f>IF(AND(B939=$B$1,K939=""),"２",IF(AND(B939=$B$1,K939&lt;&gt;""),"１",IF(B939&gt;$B$1,"３","4")))</f>
        <v>4</v>
      </c>
      <c r="B939" s="43">
        <v>42907</v>
      </c>
      <c r="C939" s="44" t="s">
        <v>47</v>
      </c>
      <c r="D939" s="45">
        <v>11</v>
      </c>
      <c r="E939" s="56" t="s">
        <v>45</v>
      </c>
      <c r="F939" s="57" t="s">
        <v>55</v>
      </c>
      <c r="G939" s="54">
        <v>10</v>
      </c>
      <c r="H939" s="49">
        <f>IF(OR(J939="",K939=""),"",(K939-J939)/TIMEVALUE("1:00")*60)</f>
        <v>5.0000000000000622</v>
      </c>
      <c r="I939" s="50">
        <f>IF(H939="","",G939-H939)</f>
        <v>4.9999999999999378</v>
      </c>
      <c r="J939" s="51">
        <v>0.48958333333333331</v>
      </c>
      <c r="K939" s="52">
        <v>0.49305555555555558</v>
      </c>
    </row>
    <row r="940" spans="1:11">
      <c r="A940" s="42" t="str">
        <f>IF(AND(B940=$B$1,K940=""),"２",IF(AND(B940=$B$1,K940&lt;&gt;""),"１",IF(B940&gt;$B$1,"３","4")))</f>
        <v>4</v>
      </c>
      <c r="B940" s="43">
        <v>42907</v>
      </c>
      <c r="C940" s="44" t="s">
        <v>46</v>
      </c>
      <c r="D940" s="45">
        <v>12</v>
      </c>
      <c r="E940" s="56" t="s">
        <v>45</v>
      </c>
      <c r="F940" s="57" t="s">
        <v>59</v>
      </c>
      <c r="G940" s="54">
        <v>60</v>
      </c>
      <c r="H940" s="49">
        <f>IF(OR(J940="",K940=""),"",(K940-J940)/TIMEVALUE("1:00")*60)</f>
        <v>40.000000000000014</v>
      </c>
      <c r="I940" s="50">
        <f>IF(H940="","",G940-H940)</f>
        <v>19.999999999999986</v>
      </c>
      <c r="J940" s="51">
        <v>0.5</v>
      </c>
      <c r="K940" s="52">
        <v>0.52777777777777779</v>
      </c>
    </row>
    <row r="941" spans="1:11">
      <c r="A941" s="42" t="str">
        <f>IF(AND(B941=$B$1,K941=""),"２",IF(AND(B941=$B$1,K941&lt;&gt;""),"１",IF(B941&gt;$B$1,"３","4")))</f>
        <v>4</v>
      </c>
      <c r="B941" s="43">
        <v>42907</v>
      </c>
      <c r="C941" s="44" t="s">
        <v>47</v>
      </c>
      <c r="D941" s="45">
        <v>14</v>
      </c>
      <c r="E941" s="54" t="s">
        <v>45</v>
      </c>
      <c r="F941" s="55" t="s">
        <v>63</v>
      </c>
      <c r="G941" s="54">
        <v>10</v>
      </c>
      <c r="H941" s="49">
        <f>IF(OR(J941="",K941=""),"",(K941-J941)/TIMEVALUE("1:00")*60)</f>
        <v>4.9999999999999822</v>
      </c>
      <c r="I941" s="50">
        <f>IF(H941="","",G941-H941)</f>
        <v>5.0000000000000178</v>
      </c>
      <c r="J941" s="51">
        <v>0.58333333333333337</v>
      </c>
      <c r="K941" s="52">
        <v>0.58680555555555558</v>
      </c>
    </row>
    <row r="942" spans="1:11">
      <c r="A942" s="42" t="str">
        <f>IF(AND(B942=$B$1,K942=""),"２",IF(AND(B942=$B$1,K942&lt;&gt;""),"１",IF(B942&gt;$B$1,"３","4")))</f>
        <v>4</v>
      </c>
      <c r="B942" s="43">
        <v>42907</v>
      </c>
      <c r="C942" s="44"/>
      <c r="D942" s="45">
        <v>14</v>
      </c>
      <c r="E942" s="46" t="s">
        <v>45</v>
      </c>
      <c r="F942" s="55" t="s">
        <v>346</v>
      </c>
      <c r="G942" s="48">
        <v>10</v>
      </c>
      <c r="H942" s="49">
        <f>IF(OR(J942="",K942=""),"",(K942-J942)/TIMEVALUE("1:00")*60)</f>
        <v>0.99999999999999645</v>
      </c>
      <c r="I942" s="50">
        <f>IF(H942="","",G942-H942)</f>
        <v>9.0000000000000036</v>
      </c>
      <c r="J942" s="51">
        <v>0.58680555555555558</v>
      </c>
      <c r="K942" s="52">
        <v>0.58750000000000002</v>
      </c>
    </row>
    <row r="943" spans="1:11">
      <c r="A943" s="42" t="str">
        <f>IF(AND(B943=$B$1,K943=""),"２",IF(AND(B943=$B$1,K943&lt;&gt;""),"１",IF(B943&gt;$B$1,"３","4")))</f>
        <v>4</v>
      </c>
      <c r="B943" s="43">
        <v>42907</v>
      </c>
      <c r="C943" s="44" t="s">
        <v>47</v>
      </c>
      <c r="D943" s="45">
        <v>17</v>
      </c>
      <c r="E943" s="54" t="s">
        <v>45</v>
      </c>
      <c r="F943" s="55" t="s">
        <v>66</v>
      </c>
      <c r="G943" s="54">
        <v>10</v>
      </c>
      <c r="H943" s="49">
        <f>IF(OR(J943="",K943=""),"",(K943-J943)/TIMEVALUE("1:00")*60)</f>
        <v>2.9999999999998295</v>
      </c>
      <c r="I943" s="50">
        <f>IF(H943="","",G943-H943)</f>
        <v>7.0000000000001705</v>
      </c>
      <c r="J943" s="51">
        <v>0.71527777777777779</v>
      </c>
      <c r="K943" s="52">
        <v>0.71736111111111101</v>
      </c>
    </row>
    <row r="944" spans="1:11">
      <c r="A944" s="42" t="str">
        <f>IF(AND(B944=$B$1,K944=""),"２",IF(AND(B944=$B$1,K944&lt;&gt;""),"１",IF(B944&gt;$B$1,"３","4")))</f>
        <v>4</v>
      </c>
      <c r="B944" s="43">
        <v>42907</v>
      </c>
      <c r="C944" s="44"/>
      <c r="D944" s="45">
        <v>17</v>
      </c>
      <c r="E944" s="46" t="s">
        <v>348</v>
      </c>
      <c r="F944" s="55" t="s">
        <v>347</v>
      </c>
      <c r="G944" s="48">
        <v>10</v>
      </c>
      <c r="H944" s="49">
        <f>IF(OR(J944="",K944=""),"",(K944-J944)/TIMEVALUE("1:00")*60)</f>
        <v>2.0000000000001528</v>
      </c>
      <c r="I944" s="50">
        <f>IF(H944="","",G944-H944)</f>
        <v>7.9999999999998472</v>
      </c>
      <c r="J944" s="51">
        <v>0.71736111111111101</v>
      </c>
      <c r="K944" s="52">
        <v>0.71875</v>
      </c>
    </row>
    <row r="945" spans="1:11">
      <c r="A945" s="42" t="str">
        <f>IF(AND(B945=$B$1,K945=""),"２",IF(AND(B945=$B$1,K945&lt;&gt;""),"１",IF(B945&gt;$B$1,"３","4")))</f>
        <v>4</v>
      </c>
      <c r="B945" s="43">
        <v>42907</v>
      </c>
      <c r="C945" s="44"/>
      <c r="D945" s="45">
        <v>13</v>
      </c>
      <c r="E945" s="46" t="s">
        <v>45</v>
      </c>
      <c r="F945" s="47" t="s">
        <v>343</v>
      </c>
      <c r="G945" s="48">
        <v>270</v>
      </c>
      <c r="H945" s="49">
        <f>IF(OR(J945="",K945=""),"",(K945-J945)/TIMEVALUE("1:00")*60)</f>
        <v>410</v>
      </c>
      <c r="I945" s="50">
        <f>IF(H945="","",G945-H945)</f>
        <v>-140</v>
      </c>
      <c r="J945" s="51">
        <v>0.52777777777777779</v>
      </c>
      <c r="K945" s="52">
        <v>0.8125</v>
      </c>
    </row>
    <row r="946" spans="1:11">
      <c r="A946" s="42" t="str">
        <f>IF(AND(B946=$B$1,K946=""),"２",IF(AND(B946=$B$1,K946&lt;&gt;""),"１",IF(B946&gt;$B$1,"３","4")))</f>
        <v>4</v>
      </c>
      <c r="B946" s="43">
        <v>42907</v>
      </c>
      <c r="C946" s="44"/>
      <c r="D946" s="45">
        <v>17</v>
      </c>
      <c r="E946" s="56" t="s">
        <v>45</v>
      </c>
      <c r="F946" s="57" t="s">
        <v>344</v>
      </c>
      <c r="G946" s="48">
        <v>90</v>
      </c>
      <c r="H946" s="49">
        <f>IF(OR(J946="",K946=""),"",(K946-J946)/TIMEVALUE("1:00")*60)</f>
        <v>72.999999999999901</v>
      </c>
      <c r="I946" s="50">
        <f>IF(H946="","",G946-H946)</f>
        <v>17.000000000000099</v>
      </c>
      <c r="J946" s="51">
        <v>0.8125</v>
      </c>
      <c r="K946" s="52">
        <v>0.86319444444444438</v>
      </c>
    </row>
    <row r="947" spans="1:11">
      <c r="A947" s="42" t="str">
        <f>IF(AND(B947=$B$1,K947=""),"２",IF(AND(B947=$B$1,K947&lt;&gt;""),"１",IF(B947&gt;$B$1,"３","4")))</f>
        <v>4</v>
      </c>
      <c r="B947" s="43">
        <v>42907</v>
      </c>
      <c r="C947" s="44" t="s">
        <v>47</v>
      </c>
      <c r="D947" s="45">
        <v>20</v>
      </c>
      <c r="E947" s="56" t="s">
        <v>45</v>
      </c>
      <c r="F947" s="57" t="s">
        <v>70</v>
      </c>
      <c r="G947" s="54">
        <v>10</v>
      </c>
      <c r="H947" s="49">
        <f>IF(OR(J947="",K947=""),"",(K947-J947)/TIMEVALUE("1:00")*60)</f>
        <v>1.0000000000001563</v>
      </c>
      <c r="I947" s="50">
        <f>IF(H947="","",G947-H947)</f>
        <v>8.9999999999998437</v>
      </c>
      <c r="J947" s="51">
        <v>0.86319444444444438</v>
      </c>
      <c r="K947" s="52">
        <v>0.86388888888888893</v>
      </c>
    </row>
    <row r="948" spans="1:11">
      <c r="A948" s="42" t="str">
        <f>IF(AND(B948=$B$1,K948=""),"２",IF(AND(B948=$B$1,K948&lt;&gt;""),"１",IF(B948&gt;$B$1,"３","4")))</f>
        <v>4</v>
      </c>
      <c r="B948" s="43">
        <v>42907</v>
      </c>
      <c r="C948" s="44" t="s">
        <v>46</v>
      </c>
      <c r="D948" s="45">
        <v>19</v>
      </c>
      <c r="E948" s="56" t="s">
        <v>45</v>
      </c>
      <c r="F948" s="57" t="s">
        <v>72</v>
      </c>
      <c r="G948" s="54">
        <v>60</v>
      </c>
      <c r="H948" s="49">
        <f>IF(OR(J948="",K948=""),"",(K948-J948)/TIMEVALUE("1:00")*60)</f>
        <v>23.999999999999915</v>
      </c>
      <c r="I948" s="50">
        <f>IF(H948="","",G948-H948)</f>
        <v>36.000000000000085</v>
      </c>
      <c r="J948" s="51">
        <v>0.88194444444444453</v>
      </c>
      <c r="K948" s="52">
        <v>0.89861111111111114</v>
      </c>
    </row>
    <row r="949" spans="1:11">
      <c r="A949" s="42" t="str">
        <f>IF(AND(B949=$B$1,K949=""),"２",IF(AND(B949=$B$1,K949&lt;&gt;""),"１",IF(B949&gt;$B$1,"３","4")))</f>
        <v>4</v>
      </c>
      <c r="B949" s="43">
        <v>42907</v>
      </c>
      <c r="C949" s="44" t="s">
        <v>47</v>
      </c>
      <c r="D949" s="45">
        <v>21</v>
      </c>
      <c r="E949" s="46" t="s">
        <v>45</v>
      </c>
      <c r="F949" s="47" t="s">
        <v>73</v>
      </c>
      <c r="G949" s="54">
        <v>120</v>
      </c>
      <c r="H949" s="49">
        <f>IF(OR(J949="",K949=""),"",(K949-J949)/TIMEVALUE("1:00")*60)</f>
        <v>145.99999999999997</v>
      </c>
      <c r="I949" s="50">
        <f>IF(H949="","",G949-H949)</f>
        <v>-25.999999999999972</v>
      </c>
      <c r="J949" s="51">
        <v>0.89861111111111114</v>
      </c>
      <c r="K949" s="52">
        <v>1</v>
      </c>
    </row>
    <row r="950" spans="1:11">
      <c r="A950" s="42" t="str">
        <f>IF(AND(B950=$B$1,K950=""),"２",IF(AND(B950=$B$1,K950&lt;&gt;""),"１",IF(B950&gt;$B$1,"３","4")))</f>
        <v>4</v>
      </c>
      <c r="B950" s="43">
        <v>42908</v>
      </c>
      <c r="C950" s="44" t="s">
        <v>46</v>
      </c>
      <c r="D950" s="45">
        <v>6</v>
      </c>
      <c r="E950" s="56" t="s">
        <v>45</v>
      </c>
      <c r="F950" s="57" t="s">
        <v>50</v>
      </c>
      <c r="G950" s="54">
        <v>60</v>
      </c>
      <c r="H950" s="49">
        <f>IF(OR(J950="",K950=""),"",(K950-J950)/TIMEVALUE("1:00")*60)</f>
        <v>53.00000000000005</v>
      </c>
      <c r="I950" s="50">
        <f>IF(H950="","",G950-H950)</f>
        <v>6.9999999999999503</v>
      </c>
      <c r="J950" s="51">
        <v>0.30902777777777779</v>
      </c>
      <c r="K950" s="52">
        <v>0.34583333333333338</v>
      </c>
    </row>
    <row r="951" spans="1:11">
      <c r="A951" s="42" t="str">
        <f>IF(AND(B951=$B$1,K951=""),"２",IF(AND(B951=$B$1,K951&lt;&gt;""),"１",IF(B951&gt;$B$1,"３","4")))</f>
        <v>4</v>
      </c>
      <c r="B951" s="43">
        <v>42908</v>
      </c>
      <c r="C951" s="44" t="s">
        <v>46</v>
      </c>
      <c r="D951" s="45">
        <v>7</v>
      </c>
      <c r="E951" s="56" t="s">
        <v>45</v>
      </c>
      <c r="F951" s="57" t="s">
        <v>91</v>
      </c>
      <c r="G951" s="54">
        <v>15</v>
      </c>
      <c r="H951" s="49">
        <f>IF(OR(J951="",K951=""),"",(K951-J951)/TIMEVALUE("1:00")*60)</f>
        <v>5.9999999999999787</v>
      </c>
      <c r="I951" s="50">
        <f>IF(H951="","",G951-H951)</f>
        <v>9.0000000000000213</v>
      </c>
      <c r="J951" s="51">
        <v>0.34583333333333338</v>
      </c>
      <c r="K951" s="52">
        <v>0.35000000000000003</v>
      </c>
    </row>
    <row r="952" spans="1:11">
      <c r="A952" s="42" t="str">
        <f>IF(AND(B952=$B$1,K952=""),"２",IF(AND(B952=$B$1,K952&lt;&gt;""),"１",IF(B952&gt;$B$1,"３","4")))</f>
        <v>4</v>
      </c>
      <c r="B952" s="43">
        <v>42908</v>
      </c>
      <c r="C952" s="44" t="s">
        <v>46</v>
      </c>
      <c r="D952" s="45">
        <v>6</v>
      </c>
      <c r="E952" s="56" t="s">
        <v>45</v>
      </c>
      <c r="F952" s="57" t="s">
        <v>204</v>
      </c>
      <c r="G952" s="54">
        <v>15</v>
      </c>
      <c r="H952" s="49">
        <f>IF(OR(J952="",K952=""),"",(K952-J952)/TIMEVALUE("1:00")*60)</f>
        <v>11.999999999999957</v>
      </c>
      <c r="I952" s="50">
        <f>IF(H952="","",G952-H952)</f>
        <v>3.0000000000000426</v>
      </c>
      <c r="J952" s="51">
        <v>0.35000000000000003</v>
      </c>
      <c r="K952" s="52">
        <v>0.35833333333333334</v>
      </c>
    </row>
    <row r="953" spans="1:11">
      <c r="A953" s="42" t="str">
        <f>IF(AND(B953=$B$1,K953=""),"２",IF(AND(B953=$B$1,K953&lt;&gt;""),"１",IF(B953&gt;$B$1,"３","4")))</f>
        <v>4</v>
      </c>
      <c r="B953" s="43">
        <v>42908</v>
      </c>
      <c r="C953" s="44"/>
      <c r="D953" s="45">
        <v>8</v>
      </c>
      <c r="E953" s="46" t="s">
        <v>348</v>
      </c>
      <c r="F953" s="47" t="s">
        <v>352</v>
      </c>
      <c r="G953" s="48">
        <v>5</v>
      </c>
      <c r="H953" s="49">
        <f>IF(OR(J953="",K953=""),"",(K953-J953)/TIMEVALUE("1:00")*60)</f>
        <v>18.000000000000014</v>
      </c>
      <c r="I953" s="50">
        <f>IF(H953="","",G953-H953)</f>
        <v>-13.000000000000014</v>
      </c>
      <c r="J953" s="51">
        <v>0.35833333333333334</v>
      </c>
      <c r="K953" s="52">
        <v>0.37083333333333335</v>
      </c>
    </row>
    <row r="954" spans="1:11">
      <c r="A954" s="42" t="str">
        <f>IF(AND(B954=$B$1,K954=""),"２",IF(AND(B954=$B$1,K954&lt;&gt;""),"１",IF(B954&gt;$B$1,"３","4")))</f>
        <v>4</v>
      </c>
      <c r="B954" s="43">
        <v>42908</v>
      </c>
      <c r="C954" s="44" t="s">
        <v>47</v>
      </c>
      <c r="D954" s="45">
        <v>9</v>
      </c>
      <c r="E954" s="54" t="s">
        <v>45</v>
      </c>
      <c r="F954" s="55" t="s">
        <v>74</v>
      </c>
      <c r="G954" s="54">
        <v>20</v>
      </c>
      <c r="H954" s="49">
        <f>IF(OR(J954="",K954=""),"",(K954-J954)/TIMEVALUE("1:00")*60)</f>
        <v>21.000000000000007</v>
      </c>
      <c r="I954" s="50">
        <f>IF(H954="","",G954-H954)</f>
        <v>-1.0000000000000071</v>
      </c>
      <c r="J954" s="51">
        <v>0.37083333333333335</v>
      </c>
      <c r="K954" s="52">
        <v>0.38541666666666669</v>
      </c>
    </row>
    <row r="955" spans="1:11">
      <c r="A955" s="42" t="str">
        <f>IF(AND(B955=$B$1,K955=""),"２",IF(AND(B955=$B$1,K955&lt;&gt;""),"１",IF(B955&gt;$B$1,"３","4")))</f>
        <v>4</v>
      </c>
      <c r="B955" s="43">
        <v>42908</v>
      </c>
      <c r="C955" s="44"/>
      <c r="D955" s="45">
        <v>8</v>
      </c>
      <c r="E955" s="46" t="s">
        <v>45</v>
      </c>
      <c r="F955" s="47" t="s">
        <v>351</v>
      </c>
      <c r="G955" s="48">
        <v>30</v>
      </c>
      <c r="H955" s="49">
        <f>IF(OR(J955="",K955=""),"",(K955-J955)/TIMEVALUE("1:00")*60)</f>
        <v>37.999999999999943</v>
      </c>
      <c r="I955" s="50">
        <f>IF(H955="","",G955-H955)</f>
        <v>-7.9999999999999432</v>
      </c>
      <c r="J955" s="51">
        <v>0.38541666666666669</v>
      </c>
      <c r="K955" s="52">
        <v>0.41180555555555554</v>
      </c>
    </row>
    <row r="956" spans="1:11">
      <c r="A956" s="42" t="str">
        <f>IF(AND(B956=$B$1,K956=""),"２",IF(AND(B956=$B$1,K956&lt;&gt;""),"１",IF(B956&gt;$B$1,"３","4")))</f>
        <v>4</v>
      </c>
      <c r="B956" s="43">
        <v>42908</v>
      </c>
      <c r="C956" s="44" t="s">
        <v>47</v>
      </c>
      <c r="D956" s="45">
        <v>10</v>
      </c>
      <c r="E956" s="56" t="s">
        <v>45</v>
      </c>
      <c r="F956" s="57" t="s">
        <v>76</v>
      </c>
      <c r="G956" s="54">
        <v>20</v>
      </c>
      <c r="H956" s="49">
        <f>IF(OR(J956="",K956=""),"",(K956-J956)/TIMEVALUE("1:00")*60)</f>
        <v>1.9999999999999929</v>
      </c>
      <c r="I956" s="50">
        <f>IF(H956="","",G956-H956)</f>
        <v>18.000000000000007</v>
      </c>
      <c r="J956" s="51">
        <v>0.41180555555555554</v>
      </c>
      <c r="K956" s="52">
        <v>0.41319444444444442</v>
      </c>
    </row>
    <row r="957" spans="1:11">
      <c r="A957" s="42" t="str">
        <f>IF(AND(B957=$B$1,K957=""),"２",IF(AND(B957=$B$1,K957&lt;&gt;""),"１",IF(B957&gt;$B$1,"３","4")))</f>
        <v>4</v>
      </c>
      <c r="B957" s="43">
        <v>42908</v>
      </c>
      <c r="C957" s="44" t="s">
        <v>47</v>
      </c>
      <c r="D957" s="45">
        <v>11</v>
      </c>
      <c r="E957" s="54" t="s">
        <v>45</v>
      </c>
      <c r="F957" s="55" t="s">
        <v>55</v>
      </c>
      <c r="G957" s="54">
        <v>10</v>
      </c>
      <c r="H957" s="49">
        <f>IF(OR(J957="",K957=""),"",(K957-J957)/TIMEVALUE("1:00")*60)</f>
        <v>5.0000000000000622</v>
      </c>
      <c r="I957" s="50">
        <f>IF(H957="","",G957-H957)</f>
        <v>4.9999999999999378</v>
      </c>
      <c r="J957" s="51">
        <v>0.45833333333333331</v>
      </c>
      <c r="K957" s="52">
        <v>0.46180555555555558</v>
      </c>
    </row>
    <row r="958" spans="1:11">
      <c r="A958" s="42" t="str">
        <f>IF(AND(B958=$B$1,K958=""),"２",IF(AND(B958=$B$1,K958&lt;&gt;""),"１",IF(B958&gt;$B$1,"３","4")))</f>
        <v>4</v>
      </c>
      <c r="B958" s="43">
        <v>42908</v>
      </c>
      <c r="C958" s="44"/>
      <c r="D958" s="45">
        <v>10</v>
      </c>
      <c r="E958" s="46" t="s">
        <v>45</v>
      </c>
      <c r="F958" s="47" t="s">
        <v>349</v>
      </c>
      <c r="G958" s="48">
        <v>80</v>
      </c>
      <c r="H958" s="49">
        <f>IF(OR(J958="",K958=""),"",(K958-J958)/TIMEVALUE("1:00")*60)</f>
        <v>89.999999999999915</v>
      </c>
      <c r="I958" s="50">
        <f>IF(H958="","",G958-H958)</f>
        <v>-9.9999999999999147</v>
      </c>
      <c r="J958" s="51">
        <v>0.44791666666666669</v>
      </c>
      <c r="K958" s="52">
        <v>0.51041666666666663</v>
      </c>
    </row>
    <row r="959" spans="1:11">
      <c r="A959" s="42" t="str">
        <f>IF(AND(B959=$B$1,K959=""),"２",IF(AND(B959=$B$1,K959&lt;&gt;""),"１",IF(B959&gt;$B$1,"３","4")))</f>
        <v>4</v>
      </c>
      <c r="B959" s="43">
        <v>42908</v>
      </c>
      <c r="C959" s="44" t="s">
        <v>46</v>
      </c>
      <c r="D959" s="45">
        <v>12</v>
      </c>
      <c r="E959" s="46" t="s">
        <v>45</v>
      </c>
      <c r="F959" s="47" t="s">
        <v>59</v>
      </c>
      <c r="G959" s="54">
        <v>60</v>
      </c>
      <c r="H959" s="49">
        <f>IF(OR(J959="",K959=""),"",(K959-J959)/TIMEVALUE("1:00")*60)</f>
        <v>90</v>
      </c>
      <c r="I959" s="50">
        <f>IF(H959="","",G959-H959)</f>
        <v>-30</v>
      </c>
      <c r="J959" s="51">
        <v>0.51041666666666663</v>
      </c>
      <c r="K959" s="52">
        <v>0.57291666666666663</v>
      </c>
    </row>
    <row r="960" spans="1:11">
      <c r="A960" s="42" t="str">
        <f>IF(AND(B960=$B$1,K960=""),"２",IF(AND(B960=$B$1,K960&lt;&gt;""),"１",IF(B960&gt;$B$1,"３","4")))</f>
        <v>4</v>
      </c>
      <c r="B960" s="43">
        <v>42908</v>
      </c>
      <c r="C960" s="44"/>
      <c r="D960" s="45">
        <v>13</v>
      </c>
      <c r="E960" s="46" t="s">
        <v>45</v>
      </c>
      <c r="F960" s="47" t="s">
        <v>350</v>
      </c>
      <c r="G960" s="48">
        <v>80</v>
      </c>
      <c r="H960" s="49">
        <f>IF(OR(J960="",K960=""),"",(K960-J960)/TIMEVALUE("1:00")*60)</f>
        <v>105.00000000000011</v>
      </c>
      <c r="I960" s="50">
        <f>IF(H960="","",G960-H960)</f>
        <v>-25.000000000000114</v>
      </c>
      <c r="J960" s="51">
        <v>0.57291666666666663</v>
      </c>
      <c r="K960" s="52">
        <v>0.64583333333333337</v>
      </c>
    </row>
    <row r="961" spans="1:11">
      <c r="A961" s="42" t="str">
        <f>IF(AND(B961=$B$1,K961=""),"２",IF(AND(B961=$B$1,K961&lt;&gt;""),"１",IF(B961&gt;$B$1,"３","4")))</f>
        <v>4</v>
      </c>
      <c r="B961" s="43">
        <v>42908</v>
      </c>
      <c r="C961" s="44" t="s">
        <v>47</v>
      </c>
      <c r="D961" s="45">
        <v>14</v>
      </c>
      <c r="E961" s="56" t="s">
        <v>45</v>
      </c>
      <c r="F961" s="57" t="s">
        <v>63</v>
      </c>
      <c r="G961" s="54">
        <v>10</v>
      </c>
      <c r="H961" s="49">
        <f>IF(OR(J961="",K961=""),"",(K961-J961)/TIMEVALUE("1:00")*60)</f>
        <v>4.9999999999999822</v>
      </c>
      <c r="I961" s="50">
        <f>IF(H961="","",G961-H961)</f>
        <v>5.0000000000000178</v>
      </c>
      <c r="J961" s="51">
        <v>0.64583333333333337</v>
      </c>
      <c r="K961" s="52">
        <v>0.64930555555555558</v>
      </c>
    </row>
    <row r="962" spans="1:11">
      <c r="A962" s="42" t="str">
        <f>IF(AND(B962=$B$1,K962=""),"２",IF(AND(B962=$B$1,K962&lt;&gt;""),"１",IF(B962&gt;$B$1,"３","4")))</f>
        <v>4</v>
      </c>
      <c r="B962" s="43">
        <v>42908</v>
      </c>
      <c r="C962" s="44" t="s">
        <v>47</v>
      </c>
      <c r="D962" s="45">
        <v>14</v>
      </c>
      <c r="E962" s="46" t="s">
        <v>45</v>
      </c>
      <c r="F962" s="47" t="s">
        <v>80</v>
      </c>
      <c r="G962" s="54">
        <v>20</v>
      </c>
      <c r="H962" s="49">
        <f>IF(OR(J962="",K962=""),"",(K962-J962)/TIMEVALUE("1:00")*60)</f>
        <v>33.999999999999879</v>
      </c>
      <c r="I962" s="50">
        <f>IF(H962="","",G962-H962)</f>
        <v>-13.999999999999879</v>
      </c>
      <c r="J962" s="51">
        <v>0.64930555555555558</v>
      </c>
      <c r="K962" s="52">
        <v>0.67291666666666661</v>
      </c>
    </row>
    <row r="963" spans="1:11">
      <c r="A963" s="42" t="str">
        <f>IF(AND(B963=$B$1,K963=""),"２",IF(AND(B963=$B$1,K963&lt;&gt;""),"１",IF(B963&gt;$B$1,"３","4")))</f>
        <v>4</v>
      </c>
      <c r="B963" s="43">
        <v>42908</v>
      </c>
      <c r="C963" s="44" t="s">
        <v>47</v>
      </c>
      <c r="D963" s="45">
        <v>17</v>
      </c>
      <c r="E963" s="46" t="s">
        <v>45</v>
      </c>
      <c r="F963" s="47" t="s">
        <v>66</v>
      </c>
      <c r="G963" s="54">
        <v>10</v>
      </c>
      <c r="H963" s="49">
        <f>IF(OR(J963="",K963=""),"",(K963-J963)/TIMEVALUE("1:00")*60)</f>
        <v>10.999999999999961</v>
      </c>
      <c r="I963" s="50">
        <f>IF(H963="","",G963-H963)</f>
        <v>-0.99999999999996092</v>
      </c>
      <c r="J963" s="51">
        <v>0.6875</v>
      </c>
      <c r="K963" s="52">
        <v>0.69513888888888886</v>
      </c>
    </row>
    <row r="964" spans="1:11">
      <c r="A964" s="42" t="str">
        <f>IF(AND(B964=$B$1,K964=""),"２",IF(AND(B964=$B$1,K964&lt;&gt;""),"１",IF(B964&gt;$B$1,"３","4")))</f>
        <v>4</v>
      </c>
      <c r="B964" s="43">
        <v>42908</v>
      </c>
      <c r="C964" s="44" t="s">
        <v>47</v>
      </c>
      <c r="D964" s="45">
        <v>17</v>
      </c>
      <c r="E964" s="54" t="s">
        <v>45</v>
      </c>
      <c r="F964" s="55" t="s">
        <v>83</v>
      </c>
      <c r="G964" s="54">
        <v>20</v>
      </c>
      <c r="H964" s="49">
        <f>IF(OR(J964="",K964=""),"",(K964-J964)/TIMEVALUE("1:00")*60)</f>
        <v>4.9999999999999822</v>
      </c>
      <c r="I964" s="50">
        <f>IF(H964="","",G964-H964)</f>
        <v>15.000000000000018</v>
      </c>
      <c r="J964" s="51">
        <v>0.75</v>
      </c>
      <c r="K964" s="52">
        <v>0.75347222222222221</v>
      </c>
    </row>
    <row r="965" spans="1:11">
      <c r="A965" s="42" t="str">
        <f>IF(AND(B965=$B$1,K965=""),"２",IF(AND(B965=$B$1,K965&lt;&gt;""),"１",IF(B965&gt;$B$1,"３","4")))</f>
        <v>4</v>
      </c>
      <c r="B965" s="43">
        <v>42908</v>
      </c>
      <c r="C965" s="44"/>
      <c r="D965" s="45">
        <v>18</v>
      </c>
      <c r="E965" s="46" t="s">
        <v>45</v>
      </c>
      <c r="F965" s="55" t="s">
        <v>353</v>
      </c>
      <c r="G965" s="48">
        <v>90</v>
      </c>
      <c r="H965" s="49">
        <f>IF(OR(J965="",K965=""),"",(K965-J965)/TIMEVALUE("1:00")*60)</f>
        <v>90</v>
      </c>
      <c r="I965" s="50">
        <f>IF(H965="","",G965-H965)</f>
        <v>0</v>
      </c>
      <c r="J965" s="51">
        <v>0.76041666666666663</v>
      </c>
      <c r="K965" s="52">
        <v>0.82291666666666663</v>
      </c>
    </row>
    <row r="966" spans="1:11">
      <c r="A966" s="42" t="str">
        <f>IF(AND(B966=$B$1,K966=""),"２",IF(AND(B966=$B$1,K966&lt;&gt;""),"１",IF(B966&gt;$B$1,"３","4")))</f>
        <v>4</v>
      </c>
      <c r="B966" s="43">
        <v>42908</v>
      </c>
      <c r="C966" s="44" t="s">
        <v>47</v>
      </c>
      <c r="D966" s="45">
        <v>20</v>
      </c>
      <c r="E966" s="54" t="s">
        <v>45</v>
      </c>
      <c r="F966" s="55" t="s">
        <v>70</v>
      </c>
      <c r="G966" s="54">
        <v>10</v>
      </c>
      <c r="H966" s="49">
        <f>IF(OR(J966="",K966=""),"",(K966-J966)/TIMEVALUE("1:00")*60)</f>
        <v>4.9999999999998224</v>
      </c>
      <c r="I966" s="50">
        <f>IF(H966="","",G966-H966)</f>
        <v>5.0000000000001776</v>
      </c>
      <c r="J966" s="51">
        <v>0.83333333333333337</v>
      </c>
      <c r="K966" s="52">
        <v>0.83680555555555547</v>
      </c>
    </row>
    <row r="967" spans="1:11">
      <c r="A967" s="42" t="str">
        <f>IF(AND(B967=$B$1,K967=""),"２",IF(AND(B967=$B$1,K967&lt;&gt;""),"１",IF(B967&gt;$B$1,"３","4")))</f>
        <v>4</v>
      </c>
      <c r="B967" s="43">
        <v>42908</v>
      </c>
      <c r="C967" s="44" t="s">
        <v>46</v>
      </c>
      <c r="D967" s="45">
        <v>19</v>
      </c>
      <c r="E967" s="56" t="s">
        <v>45</v>
      </c>
      <c r="F967" s="57" t="s">
        <v>72</v>
      </c>
      <c r="G967" s="54">
        <v>60</v>
      </c>
      <c r="H967" s="49">
        <f>IF(OR(J967="",K967=""),"",(K967-J967)/TIMEVALUE("1:00")*60)</f>
        <v>59.999999999999943</v>
      </c>
      <c r="I967" s="50">
        <f>IF(H967="","",G967-H967)</f>
        <v>5.6843418860808015E-14</v>
      </c>
      <c r="J967" s="51">
        <v>0.84375</v>
      </c>
      <c r="K967" s="52">
        <v>0.88541666666666663</v>
      </c>
    </row>
    <row r="968" spans="1:11">
      <c r="A968" s="42" t="str">
        <f>IF(AND(B968=$B$1,K968=""),"２",IF(AND(B968=$B$1,K968&lt;&gt;""),"１",IF(B968&gt;$B$1,"３","4")))</f>
        <v>4</v>
      </c>
      <c r="B968" s="43">
        <v>42908</v>
      </c>
      <c r="C968" s="44" t="s">
        <v>47</v>
      </c>
      <c r="D968" s="45">
        <v>21</v>
      </c>
      <c r="E968" s="56" t="s">
        <v>45</v>
      </c>
      <c r="F968" s="57" t="s">
        <v>73</v>
      </c>
      <c r="G968" s="54">
        <v>120</v>
      </c>
      <c r="H968" s="49">
        <f>IF(OR(J968="",K968=""),"",(K968-J968)/TIMEVALUE("1:00")*60)</f>
        <v>111.00000000000009</v>
      </c>
      <c r="I968" s="50">
        <f>IF(H968="","",G968-H968)</f>
        <v>8.9999999999999147</v>
      </c>
      <c r="J968" s="51">
        <v>0.88541666666666663</v>
      </c>
      <c r="K968" s="52">
        <v>0.96250000000000002</v>
      </c>
    </row>
    <row r="969" spans="1:11">
      <c r="A969" s="42" t="str">
        <f>IF(AND(B969=$B$1,K969=""),"２",IF(AND(B969=$B$1,K969&lt;&gt;""),"１",IF(B969&gt;$B$1,"３","4")))</f>
        <v>4</v>
      </c>
      <c r="B969" s="43">
        <v>42909</v>
      </c>
      <c r="C969" s="44" t="s">
        <v>46</v>
      </c>
      <c r="D969" s="45">
        <v>6</v>
      </c>
      <c r="E969" s="56" t="s">
        <v>45</v>
      </c>
      <c r="F969" s="57" t="s">
        <v>50</v>
      </c>
      <c r="G969" s="54">
        <v>60</v>
      </c>
      <c r="H969" s="49">
        <f>IF(OR(J969="",K969=""),"",(K969-J969)/TIMEVALUE("1:00")*60)</f>
        <v>34.999999999999957</v>
      </c>
      <c r="I969" s="50">
        <f>IF(H969="","",G969-H969)</f>
        <v>25.000000000000043</v>
      </c>
      <c r="J969" s="51">
        <v>0.25694444444444448</v>
      </c>
      <c r="K969" s="52">
        <v>0.28125</v>
      </c>
    </row>
    <row r="970" spans="1:11">
      <c r="A970" s="42" t="str">
        <f>IF(AND(B970=$B$1,K970=""),"２",IF(AND(B970=$B$1,K970&lt;&gt;""),"１",IF(B970&gt;$B$1,"３","4")))</f>
        <v>4</v>
      </c>
      <c r="B970" s="43">
        <v>42909</v>
      </c>
      <c r="C970" s="44"/>
      <c r="D970" s="45">
        <v>6</v>
      </c>
      <c r="E970" s="56" t="s">
        <v>45</v>
      </c>
      <c r="F970" s="57" t="s">
        <v>111</v>
      </c>
      <c r="G970" s="48">
        <v>90</v>
      </c>
      <c r="H970" s="49">
        <f>IF(OR(J970="",K970=""),"",(K970-J970)/TIMEVALUE("1:00")*60)</f>
        <v>88.999999999999929</v>
      </c>
      <c r="I970" s="50">
        <f>IF(H970="","",G970-H970)</f>
        <v>1.0000000000000711</v>
      </c>
      <c r="J970" s="51">
        <v>0.28125</v>
      </c>
      <c r="K970" s="52">
        <v>0.3430555555555555</v>
      </c>
    </row>
    <row r="971" spans="1:11">
      <c r="A971" s="42" t="str">
        <f>IF(AND(B971=$B$1,K971=""),"２",IF(AND(B971=$B$1,K971&lt;&gt;""),"１",IF(B971&gt;$B$1,"３","4")))</f>
        <v>4</v>
      </c>
      <c r="B971" s="43">
        <v>42909</v>
      </c>
      <c r="C971" s="44" t="s">
        <v>46</v>
      </c>
      <c r="D971" s="45">
        <v>7</v>
      </c>
      <c r="E971" s="56" t="s">
        <v>45</v>
      </c>
      <c r="F971" s="57" t="s">
        <v>91</v>
      </c>
      <c r="G971" s="54">
        <v>15</v>
      </c>
      <c r="H971" s="49">
        <f>IF(OR(J971="",K971=""),"",(K971-J971)/TIMEVALUE("1:00")*60)</f>
        <v>9.000000000000048</v>
      </c>
      <c r="I971" s="50">
        <f>IF(H971="","",G971-H971)</f>
        <v>5.999999999999952</v>
      </c>
      <c r="J971" s="51">
        <v>0.3430555555555555</v>
      </c>
      <c r="K971" s="52">
        <v>0.34930555555555554</v>
      </c>
    </row>
    <row r="972" spans="1:11">
      <c r="A972" s="42" t="str">
        <f>IF(AND(B972=$B$1,K972=""),"２",IF(AND(B972=$B$1,K972&lt;&gt;""),"１",IF(B972&gt;$B$1,"３","4")))</f>
        <v>4</v>
      </c>
      <c r="B972" s="43">
        <v>42909</v>
      </c>
      <c r="C972" s="44" t="s">
        <v>47</v>
      </c>
      <c r="D972" s="45">
        <v>9</v>
      </c>
      <c r="E972" s="56" t="s">
        <v>45</v>
      </c>
      <c r="F972" s="57" t="s">
        <v>74</v>
      </c>
      <c r="G972" s="54">
        <v>20</v>
      </c>
      <c r="H972" s="49">
        <f>IF(OR(J972="",K972=""),"",(K972-J972)/TIMEVALUE("1:00")*60)</f>
        <v>12.000000000000037</v>
      </c>
      <c r="I972" s="50">
        <f>IF(H972="","",G972-H972)</f>
        <v>7.9999999999999627</v>
      </c>
      <c r="J972" s="51">
        <v>0.34930555555555554</v>
      </c>
      <c r="K972" s="52">
        <v>0.3576388888888889</v>
      </c>
    </row>
    <row r="973" spans="1:11">
      <c r="A973" s="42" t="str">
        <f>IF(AND(B973=$B$1,K973=""),"２",IF(AND(B973=$B$1,K973&lt;&gt;""),"１",IF(B973&gt;$B$1,"３","4")))</f>
        <v>4</v>
      </c>
      <c r="B973" s="43">
        <v>42909</v>
      </c>
      <c r="C973" s="44"/>
      <c r="D973" s="45">
        <v>8</v>
      </c>
      <c r="E973" s="46" t="s">
        <v>45</v>
      </c>
      <c r="F973" s="47" t="s">
        <v>354</v>
      </c>
      <c r="G973" s="48">
        <v>15</v>
      </c>
      <c r="H973" s="49">
        <f>IF(OR(J973="",K973=""),"",(K973-J973)/TIMEVALUE("1:00")*60)</f>
        <v>15.000000000000027</v>
      </c>
      <c r="I973" s="50">
        <f>IF(H973="","",G973-H973)</f>
        <v>-2.6645352591003757E-14</v>
      </c>
      <c r="J973" s="51">
        <v>0.3576388888888889</v>
      </c>
      <c r="K973" s="52">
        <v>0.36805555555555558</v>
      </c>
    </row>
    <row r="974" spans="1:11">
      <c r="A974" s="42" t="str">
        <f>IF(AND(B974=$B$1,K974=""),"２",IF(AND(B974=$B$1,K974&lt;&gt;""),"１",IF(B974&gt;$B$1,"３","4")))</f>
        <v>4</v>
      </c>
      <c r="B974" s="43">
        <v>42909</v>
      </c>
      <c r="C974" s="44"/>
      <c r="D974" s="45">
        <v>9</v>
      </c>
      <c r="E974" s="56" t="s">
        <v>45</v>
      </c>
      <c r="F974" s="57" t="s">
        <v>355</v>
      </c>
      <c r="G974" s="48">
        <v>150</v>
      </c>
      <c r="H974" s="49">
        <f>IF(OR(J974="",K974=""),"",(K974-J974)/TIMEVALUE("1:00")*60)</f>
        <v>123.00000000000004</v>
      </c>
      <c r="I974" s="50">
        <f>IF(H974="","",G974-H974)</f>
        <v>26.999999999999957</v>
      </c>
      <c r="J974" s="51">
        <v>0.39583333333333331</v>
      </c>
      <c r="K974" s="52">
        <v>0.48125000000000001</v>
      </c>
    </row>
    <row r="975" spans="1:11">
      <c r="A975" s="42" t="str">
        <f>IF(AND(B975=$B$1,K975=""),"２",IF(AND(B975=$B$1,K975&lt;&gt;""),"１",IF(B975&gt;$B$1,"３","4")))</f>
        <v>4</v>
      </c>
      <c r="B975" s="43">
        <v>42909</v>
      </c>
      <c r="C975" s="44" t="s">
        <v>47</v>
      </c>
      <c r="D975" s="45">
        <v>11</v>
      </c>
      <c r="E975" s="56" t="s">
        <v>45</v>
      </c>
      <c r="F975" s="57" t="s">
        <v>55</v>
      </c>
      <c r="G975" s="54">
        <v>10</v>
      </c>
      <c r="H975" s="49">
        <f>IF(OR(J975="",K975=""),"",(K975-J975)/TIMEVALUE("1:00")*60)</f>
        <v>6.9999999999999751</v>
      </c>
      <c r="I975" s="50">
        <f>IF(H975="","",G975-H975)</f>
        <v>3.0000000000000249</v>
      </c>
      <c r="J975" s="51">
        <v>0.48125000000000001</v>
      </c>
      <c r="K975" s="52">
        <v>0.4861111111111111</v>
      </c>
    </row>
    <row r="976" spans="1:11">
      <c r="A976" s="42" t="str">
        <f>IF(AND(B976=$B$1,K976=""),"２",IF(AND(B976=$B$1,K976&lt;&gt;""),"１",IF(B976&gt;$B$1,"３","4")))</f>
        <v>4</v>
      </c>
      <c r="B976" s="43">
        <v>42909</v>
      </c>
      <c r="C976" s="44" t="s">
        <v>46</v>
      </c>
      <c r="D976" s="45">
        <v>12</v>
      </c>
      <c r="E976" s="56" t="s">
        <v>45</v>
      </c>
      <c r="F976" s="57" t="s">
        <v>59</v>
      </c>
      <c r="G976" s="54">
        <v>60</v>
      </c>
      <c r="H976" s="49">
        <f>IF(OR(J976="",K976=""),"",(K976-J976)/TIMEVALUE("1:00")*60)</f>
        <v>50.000000000000064</v>
      </c>
      <c r="I976" s="50">
        <f>IF(H976="","",G976-H976)</f>
        <v>9.9999999999999361</v>
      </c>
      <c r="J976" s="51">
        <v>0.4861111111111111</v>
      </c>
      <c r="K976" s="52">
        <v>0.52083333333333337</v>
      </c>
    </row>
    <row r="977" spans="1:11">
      <c r="A977" s="42" t="str">
        <f>IF(AND(B977=$B$1,K977=""),"２",IF(AND(B977=$B$1,K977&lt;&gt;""),"１",IF(B977&gt;$B$1,"３","4")))</f>
        <v>4</v>
      </c>
      <c r="B977" s="43">
        <v>42909</v>
      </c>
      <c r="C977" s="44"/>
      <c r="D977" s="45">
        <v>12</v>
      </c>
      <c r="E977" s="56" t="s">
        <v>45</v>
      </c>
      <c r="F977" s="57" t="s">
        <v>361</v>
      </c>
      <c r="G977" s="48">
        <v>20</v>
      </c>
      <c r="H977" s="49">
        <f>IF(OR(J977="",K977=""),"",(K977-J977)/TIMEVALUE("1:00")*60)</f>
        <v>19.000000000000092</v>
      </c>
      <c r="I977" s="50">
        <f>IF(H977="","",G977-H977)</f>
        <v>0.99999999999990763</v>
      </c>
      <c r="J977" s="51">
        <v>0.54166666666666663</v>
      </c>
      <c r="K977" s="52">
        <v>0.55486111111111114</v>
      </c>
    </row>
    <row r="978" spans="1:11">
      <c r="A978" s="42" t="str">
        <f>IF(AND(B978=$B$1,K978=""),"２",IF(AND(B978=$B$1,K978&lt;&gt;""),"１",IF(B978&gt;$B$1,"３","4")))</f>
        <v>4</v>
      </c>
      <c r="B978" s="43">
        <v>42909</v>
      </c>
      <c r="C978" s="44"/>
      <c r="D978" s="45">
        <v>14</v>
      </c>
      <c r="E978" s="56" t="s">
        <v>45</v>
      </c>
      <c r="F978" s="57" t="s">
        <v>357</v>
      </c>
      <c r="G978" s="48">
        <v>60</v>
      </c>
      <c r="H978" s="49">
        <f>IF(OR(J978="",K978=""),"",(K978-J978)/TIMEVALUE("1:00")*60)</f>
        <v>49.999999999999986</v>
      </c>
      <c r="I978" s="50">
        <f>IF(H978="","",G978-H978)</f>
        <v>10.000000000000014</v>
      </c>
      <c r="J978" s="51">
        <v>0.58333333333333337</v>
      </c>
      <c r="K978" s="52">
        <v>0.61805555555555558</v>
      </c>
    </row>
    <row r="979" spans="1:11">
      <c r="A979" s="42" t="str">
        <f>IF(AND(B979=$B$1,K979=""),"２",IF(AND(B979=$B$1,K979&lt;&gt;""),"１",IF(B979&gt;$B$1,"３","4")))</f>
        <v>4</v>
      </c>
      <c r="B979" s="43">
        <v>42909</v>
      </c>
      <c r="C979" s="44"/>
      <c r="D979" s="45">
        <v>13</v>
      </c>
      <c r="E979" s="56" t="s">
        <v>45</v>
      </c>
      <c r="F979" s="57" t="s">
        <v>356</v>
      </c>
      <c r="G979" s="48">
        <v>30</v>
      </c>
      <c r="H979" s="49">
        <f>IF(OR(J979="",K979=""),"",(K979-J979)/TIMEVALUE("1:00")*60)</f>
        <v>25.000000000000071</v>
      </c>
      <c r="I979" s="50">
        <f>IF(H979="","",G979-H979)</f>
        <v>4.9999999999999289</v>
      </c>
      <c r="J979" s="51">
        <v>0.63541666666666663</v>
      </c>
      <c r="K979" s="52">
        <v>0.65277777777777779</v>
      </c>
    </row>
    <row r="980" spans="1:11">
      <c r="A980" s="42" t="str">
        <f>IF(AND(B980=$B$1,K980=""),"２",IF(AND(B980=$B$1,K980&lt;&gt;""),"１",IF(B980&gt;$B$1,"３","4")))</f>
        <v>4</v>
      </c>
      <c r="B980" s="43">
        <v>42909</v>
      </c>
      <c r="C980" s="44" t="s">
        <v>47</v>
      </c>
      <c r="D980" s="45">
        <v>14</v>
      </c>
      <c r="E980" s="56" t="s">
        <v>45</v>
      </c>
      <c r="F980" s="57" t="s">
        <v>63</v>
      </c>
      <c r="G980" s="54">
        <v>10</v>
      </c>
      <c r="H980" s="49">
        <f>IF(OR(J980="",K980=""),"",(K980-J980)/TIMEVALUE("1:00")*60)</f>
        <v>4.9999999999999822</v>
      </c>
      <c r="I980" s="50">
        <f>IF(H980="","",G980-H980)</f>
        <v>5.0000000000000178</v>
      </c>
      <c r="J980" s="51">
        <v>0.65972222222222221</v>
      </c>
      <c r="K980" s="52">
        <v>0.66319444444444442</v>
      </c>
    </row>
    <row r="981" spans="1:11">
      <c r="A981" s="42" t="str">
        <f>IF(AND(B981=$B$1,K981=""),"２",IF(AND(B981=$B$1,K981&lt;&gt;""),"１",IF(B981&gt;$B$1,"３","4")))</f>
        <v>4</v>
      </c>
      <c r="B981" s="43">
        <v>42909</v>
      </c>
      <c r="C981" s="44"/>
      <c r="D981" s="45">
        <v>16</v>
      </c>
      <c r="E981" s="46" t="s">
        <v>45</v>
      </c>
      <c r="F981" s="47" t="s">
        <v>358</v>
      </c>
      <c r="G981" s="48">
        <v>60</v>
      </c>
      <c r="H981" s="49">
        <f>IF(OR(J981="",K981=""),"",(K981-J981)/TIMEVALUE("1:00")*60)</f>
        <v>60.000000000000107</v>
      </c>
      <c r="I981" s="50">
        <f>IF(H981="","",G981-H981)</f>
        <v>-1.0658141036401503E-13</v>
      </c>
      <c r="J981" s="51">
        <v>0.66666666666666663</v>
      </c>
      <c r="K981" s="52">
        <v>0.70833333333333337</v>
      </c>
    </row>
    <row r="982" spans="1:11">
      <c r="A982" s="42" t="str">
        <f>IF(AND(B982=$B$1,K982=""),"２",IF(AND(B982=$B$1,K982&lt;&gt;""),"１",IF(B982&gt;$B$1,"３","4")))</f>
        <v>4</v>
      </c>
      <c r="B982" s="43">
        <v>42909</v>
      </c>
      <c r="C982" s="44" t="s">
        <v>47</v>
      </c>
      <c r="D982" s="45">
        <v>17</v>
      </c>
      <c r="E982" s="46" t="s">
        <v>45</v>
      </c>
      <c r="F982" s="47" t="s">
        <v>66</v>
      </c>
      <c r="G982" s="54">
        <v>10</v>
      </c>
      <c r="H982" s="49">
        <f>IF(OR(J982="",K982=""),"",(K982-J982)/TIMEVALUE("1:00")*60)</f>
        <v>14.999999999999947</v>
      </c>
      <c r="I982" s="50">
        <f>IF(H982="","",G982-H982)</f>
        <v>-4.9999999999999467</v>
      </c>
      <c r="J982" s="51">
        <v>0.70833333333333337</v>
      </c>
      <c r="K982" s="52">
        <v>0.71875</v>
      </c>
    </row>
    <row r="983" spans="1:11">
      <c r="A983" s="42" t="str">
        <f>IF(AND(B983=$B$1,K983=""),"２",IF(AND(B983=$B$1,K983&lt;&gt;""),"１",IF(B983&gt;$B$1,"３","4")))</f>
        <v>4</v>
      </c>
      <c r="B983" s="43">
        <v>42909</v>
      </c>
      <c r="C983" s="44"/>
      <c r="D983" s="45">
        <v>18</v>
      </c>
      <c r="E983" s="46" t="s">
        <v>45</v>
      </c>
      <c r="F983" s="47" t="s">
        <v>359</v>
      </c>
      <c r="G983" s="48">
        <v>240</v>
      </c>
      <c r="H983" s="49">
        <f>IF(OR(J983="",K983=""),"",(K983-J983)/TIMEVALUE("1:00")*60)</f>
        <v>300.00000000000006</v>
      </c>
      <c r="I983" s="50">
        <f>IF(H983="","",G983-H983)</f>
        <v>-60.000000000000057</v>
      </c>
      <c r="J983" s="51">
        <v>0.71875</v>
      </c>
      <c r="K983" s="52">
        <v>0.92708333333333337</v>
      </c>
    </row>
    <row r="984" spans="1:11">
      <c r="A984" s="42" t="str">
        <f>IF(AND(B984=$B$1,K984=""),"２",IF(AND(B984=$B$1,K984&lt;&gt;""),"１",IF(B984&gt;$B$1,"３","4")))</f>
        <v>4</v>
      </c>
      <c r="B984" s="43">
        <v>42909</v>
      </c>
      <c r="C984" s="44"/>
      <c r="D984" s="45">
        <v>18</v>
      </c>
      <c r="E984" s="56" t="s">
        <v>45</v>
      </c>
      <c r="F984" s="57" t="s">
        <v>360</v>
      </c>
      <c r="G984" s="48">
        <v>90</v>
      </c>
      <c r="H984" s="49">
        <f>IF(OR(J984="",K984=""),"",(K984-J984)/TIMEVALUE("1:00")*60)</f>
        <v>74.999999999999886</v>
      </c>
      <c r="I984" s="50">
        <f>IF(H984="","",G984-H984)</f>
        <v>15.000000000000114</v>
      </c>
      <c r="J984" s="51">
        <v>0.92708333333333337</v>
      </c>
      <c r="K984" s="52">
        <v>0.97916666666666663</v>
      </c>
    </row>
    <row r="985" spans="1:11">
      <c r="A985" s="42" t="str">
        <f>IF(AND(B985=$B$1,K985=""),"２",IF(AND(B985=$B$1,K985&lt;&gt;""),"１",IF(B985&gt;$B$1,"３","4")))</f>
        <v>4</v>
      </c>
      <c r="B985" s="43">
        <v>42909</v>
      </c>
      <c r="C985" s="44" t="s">
        <v>47</v>
      </c>
      <c r="D985" s="45">
        <v>21</v>
      </c>
      <c r="E985" s="46" t="s">
        <v>45</v>
      </c>
      <c r="F985" s="47" t="s">
        <v>73</v>
      </c>
      <c r="G985" s="54">
        <v>120</v>
      </c>
      <c r="H985" s="49">
        <f>IF(OR(J985="",K985=""),"",(K985-J985)/TIMEVALUE("1:00")*60)</f>
        <v>149.99999999999994</v>
      </c>
      <c r="I985" s="50">
        <f>IF(H985="","",G985-H985)</f>
        <v>-29.999999999999943</v>
      </c>
      <c r="J985" s="51">
        <v>0.97916666666666663</v>
      </c>
      <c r="K985" s="52">
        <v>1.0833333333333333</v>
      </c>
    </row>
  </sheetData>
  <phoneticPr fontId="21"/>
  <conditionalFormatting sqref="F1:F7">
    <cfRule type="dataBar" priority="100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{8411A7E7-E30C-064F-9EEB-F89D512EA70A}</x14:id>
        </ext>
      </extLst>
    </cfRule>
  </conditionalFormatting>
  <conditionalFormatting sqref="B10:B985">
    <cfRule type="cellIs" dxfId="1" priority="936" operator="equal">
      <formula>$E$1</formula>
    </cfRule>
    <cfRule type="cellIs" dxfId="0" priority="937" operator="equal">
      <formula>$B$1</formula>
    </cfRule>
  </conditionalFormatting>
  <dataValidations count="2">
    <dataValidation imeMode="off" allowBlank="1" showInputMessage="1" showErrorMessage="1" sqref="C7:D8 B1:B2 A3:B7 C9:E985 B8:B1048576 G9:K985"/>
    <dataValidation imeMode="on" allowBlank="1" showInputMessage="1" showErrorMessage="1" sqref="E8 E1:F7 F8:F985"/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11A7E7-E30C-064F-9EEB-F89D512EA70A}">
            <x14:dataBar gradient="0" negativeBarColorSameAsPositive="1" axisPosition="none">
              <x14:cfvo type="min"/>
              <x14:cfvo type="max"/>
            </x14:dataBar>
          </x14:cfRule>
          <xm:sqref>F1:F7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設定</vt:lpstr>
      <vt:lpstr>task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yoichi inoue</dc:creator>
  <cp:lastModifiedBy>shionotakayuki</cp:lastModifiedBy>
  <dcterms:created xsi:type="dcterms:W3CDTF">2015-01-28T05:05:01Z</dcterms:created>
  <dcterms:modified xsi:type="dcterms:W3CDTF">2017-06-24T05:54:08Z</dcterms:modified>
</cp:coreProperties>
</file>